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02 - Dossier Services\0216 - Développement\ANS\PSF 2024\Formation\"/>
    </mc:Choice>
  </mc:AlternateContent>
  <xr:revisionPtr revIDLastSave="0" documentId="13_ncr:1_{A6B43E72-BC94-45A0-BF13-A7736B12DD11}" xr6:coauthVersionLast="47" xr6:coauthVersionMax="47" xr10:uidLastSave="{00000000-0000-0000-0000-000000000000}"/>
  <bookViews>
    <workbookView xWindow="-108" yWindow="-108" windowWidth="23256" windowHeight="12576" xr2:uid="{00000000-000D-0000-FFFF-FFFF00000000}"/>
  </bookViews>
  <sheets>
    <sheet name="Action sur LCA" sheetId="2" r:id="rId1"/>
    <sheet name="Budget sur LCA" sheetId="1" r:id="rId2"/>
    <sheet name="Explication budget hors LC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 l="1"/>
  <c r="D41" i="1"/>
  <c r="B41" i="1"/>
  <c r="C56" i="2"/>
  <c r="C30" i="3"/>
  <c r="E30" i="3" s="1"/>
  <c r="C32" i="3"/>
  <c r="E32" i="3" s="1"/>
  <c r="E24" i="3"/>
  <c r="C24" i="3"/>
  <c r="C18" i="3"/>
  <c r="B19" i="1"/>
  <c r="C10" i="3"/>
  <c r="C20" i="3"/>
</calcChain>
</file>

<file path=xl/sharedStrings.xml><?xml version="1.0" encoding="utf-8"?>
<sst xmlns="http://schemas.openxmlformats.org/spreadsheetml/2006/main" count="245" uniqueCount="230">
  <si>
    <t>CHARGES</t>
  </si>
  <si>
    <t>MONTANT</t>
  </si>
  <si>
    <t>CHARGES DIRECTES</t>
  </si>
  <si>
    <t>PRODUITS</t>
  </si>
  <si>
    <t>60 - Achats</t>
  </si>
  <si>
    <t>Autres fournitures</t>
  </si>
  <si>
    <t>Achats matières et fournitures</t>
  </si>
  <si>
    <t>61 - Services extérieurs</t>
  </si>
  <si>
    <t>Locations</t>
  </si>
  <si>
    <t>Entretien et réparation</t>
  </si>
  <si>
    <t>Assurance</t>
  </si>
  <si>
    <t>Documentation</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</si>
  <si>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</si>
  <si>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</si>
  <si>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</si>
  <si>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</si>
  <si>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</si>
  <si>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</si>
  <si>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</si>
  <si>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</si>
  <si>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</si>
  <si>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</si>
  <si>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</si>
  <si>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</si>
  <si>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65 - Autres charges de gestion courante</t>
  </si>
  <si>
    <t>66 - Charges financières</t>
  </si>
  <si>
    <t>67 - Charges exceptionnelles</t>
  </si>
  <si>
    <t>69 - Impôts sur les bénéfices (IS) ; Participation des salariés</t>
  </si>
  <si>
    <t>CHARGES INDIRECTES REPARTIES AFFECTEES AU PROJET</t>
  </si>
  <si>
    <t>Charges fixes de fonctionnement</t>
  </si>
  <si>
    <t>Frais financiers</t>
  </si>
  <si>
    <t>Autres</t>
  </si>
  <si>
    <t>Excédent prévisionnel (bénéfice)</t>
  </si>
  <si>
    <t>CONTRIBUTIONS VOLONTAIRES EN NATURE</t>
  </si>
  <si>
    <t>86 - Emplois des contributions volontaires en nature</t>
  </si>
  <si>
    <t>Secours en nature</t>
  </si>
  <si>
    <t>Mise à disposition gratuite de biens et prestations</t>
  </si>
  <si>
    <t>Prestations</t>
  </si>
  <si>
    <t>Personnel bénévole</t>
  </si>
  <si>
    <t>Total</t>
  </si>
  <si>
    <t>70 - Vente de produits finis, de marchandises, prestations de services</t>
  </si>
  <si>
    <t>73 - Dotations et produits de tarification</t>
  </si>
  <si>
    <t>74 - Subventions d’exploitation</t>
  </si>
  <si>
    <t>75 - Autres produits de gestion courante</t>
  </si>
  <si>
    <t>Cotisations</t>
  </si>
  <si>
    <t>Dons manuels - Mécénat</t>
  </si>
  <si>
    <t>76 - Produits financiers</t>
  </si>
  <si>
    <t>78 - Reprises sur amortissements et provisions</t>
  </si>
  <si>
    <t>79 - Transfert de charges</t>
  </si>
  <si>
    <t>77 - Produits exceptionnels</t>
  </si>
  <si>
    <t>Intitulé</t>
  </si>
  <si>
    <t>RESSOURCES PROPRES AFFECTÉES AU PROJET</t>
  </si>
  <si>
    <t>Insuffisance prévisionnelle (déficit)</t>
  </si>
  <si>
    <t>87 - Contributions volontaires en nature</t>
  </si>
  <si>
    <t>Bénévolat</t>
  </si>
  <si>
    <t>Prestations en nature</t>
  </si>
  <si>
    <t>Dons en nature</t>
  </si>
  <si>
    <t>DESCRIPTION</t>
  </si>
  <si>
    <t>* Récurrence</t>
  </si>
  <si>
    <t>* Intitulé</t>
  </si>
  <si>
    <t xml:space="preserve">* Période </t>
  </si>
  <si>
    <t>* Date de début</t>
  </si>
  <si>
    <t>* Objectifs</t>
  </si>
  <si>
    <t>Première demande</t>
  </si>
  <si>
    <t>Renouvellement</t>
  </si>
  <si>
    <t>Annuel</t>
  </si>
  <si>
    <t>* Date de fin</t>
  </si>
  <si>
    <t>* Description</t>
  </si>
  <si>
    <t>* Fédération</t>
  </si>
  <si>
    <t>* Nature de l'aide</t>
  </si>
  <si>
    <t>* Modalité de l'aide</t>
  </si>
  <si>
    <t>* Objectifs opérationnels</t>
  </si>
  <si>
    <t>* Modalité ou dispositif</t>
  </si>
  <si>
    <t>PUBLIC BENEFICIAIRE</t>
  </si>
  <si>
    <t>* Tranche d'âge</t>
  </si>
  <si>
    <t>* Genre</t>
  </si>
  <si>
    <t>* Nombre</t>
  </si>
  <si>
    <t>Commentaires</t>
  </si>
  <si>
    <t>* Type (validité)</t>
  </si>
  <si>
    <t>TERRITOIRE</t>
  </si>
  <si>
    <t>* Commentaires</t>
  </si>
  <si>
    <t>* Type territoire</t>
  </si>
  <si>
    <t>MOYENS HUMAINS</t>
  </si>
  <si>
    <t>* Moyens matériels et humains</t>
  </si>
  <si>
    <t>Nb personnes</t>
  </si>
  <si>
    <t>Bénévoles participants à l'action</t>
  </si>
  <si>
    <t>Salarié</t>
  </si>
  <si>
    <t>Dont en CDI</t>
  </si>
  <si>
    <t>Dont en CDD</t>
  </si>
  <si>
    <t>Dont emplois aidés</t>
  </si>
  <si>
    <t>Volontaires (en Service Civique)</t>
  </si>
  <si>
    <t>Est il envisagé de procéder à un (ou des) recrutement(s) pour la mise en œuvre de l'action ?</t>
  </si>
  <si>
    <t>EVALUATION</t>
  </si>
  <si>
    <t>Indicateurs au regard des objectifs</t>
  </si>
  <si>
    <t>Rang</t>
  </si>
  <si>
    <t>Valeur min / Valeur max</t>
  </si>
  <si>
    <t>PERSONNE RESPONSABLE DU PROJET</t>
  </si>
  <si>
    <t>SUBVENTION DEMANDEE ET COFINANCEMENT</t>
  </si>
  <si>
    <t>Type</t>
  </si>
  <si>
    <t>Nom</t>
  </si>
  <si>
    <t>Montant demandé</t>
  </si>
  <si>
    <t>FFvolley</t>
  </si>
  <si>
    <t>FEDERATION FRANCAISE DE VOLLEY</t>
  </si>
  <si>
    <t>Aide au projet</t>
  </si>
  <si>
    <t>Développement de la pratique</t>
  </si>
  <si>
    <t>Projets sportifs fédéraux</t>
  </si>
  <si>
    <t>* Statut</t>
  </si>
  <si>
    <t>Grand public</t>
  </si>
  <si>
    <t>Mineurs</t>
  </si>
  <si>
    <t>Mixte</t>
  </si>
  <si>
    <t>Public valide</t>
  </si>
  <si>
    <t>Le stage se tiendra sur la commune de …., dans le quartier ..., identifié en QPV</t>
  </si>
  <si>
    <t>QPV</t>
  </si>
  <si>
    <t>Nb ETPT (Equivalent Temps Plein annuel Travaillé)</t>
  </si>
  <si>
    <t>Entre 7 et 10</t>
  </si>
  <si>
    <r>
      <rPr>
        <sz val="11"/>
        <rFont val="Calibri"/>
        <family val="2"/>
        <scheme val="minor"/>
      </rPr>
      <t>Oui /</t>
    </r>
    <r>
      <rPr>
        <b/>
        <sz val="11"/>
        <color rgb="FFFF0000"/>
        <rFont val="Calibri"/>
        <family val="2"/>
        <scheme val="minor"/>
      </rPr>
      <t xml:space="preserve"> Non</t>
    </r>
  </si>
  <si>
    <r>
      <t xml:space="preserve">Oui </t>
    </r>
    <r>
      <rPr>
        <sz val="11"/>
        <rFont val="Calibri"/>
        <family val="2"/>
        <scheme val="minor"/>
      </rPr>
      <t>/</t>
    </r>
    <r>
      <rPr>
        <b/>
        <sz val="11"/>
        <color rgb="FFFF0000"/>
        <rFont val="Calibri"/>
        <family val="2"/>
        <scheme val="minor"/>
      </rPr>
      <t xml:space="preserve"> </t>
    </r>
    <r>
      <rPr>
        <sz val="11"/>
        <rFont val="Calibri"/>
        <family val="2"/>
        <scheme val="minor"/>
      </rPr>
      <t>Non</t>
    </r>
  </si>
  <si>
    <t>Fédération sportives</t>
  </si>
  <si>
    <t>Appuyer sur             pour afficher le tableau des indicateurs quantitatifs à renseigner. Exemples:</t>
  </si>
  <si>
    <t>Appuyer sur "ajouter un cofinancement" pour rajouter des subventions. Exemples:</t>
  </si>
  <si>
    <t>REMARQUES IMPORTANTES / CONSEILS SAISIE</t>
  </si>
  <si>
    <t>T-shirt</t>
  </si>
  <si>
    <t>Hébergement/Restauration</t>
  </si>
  <si>
    <t>Gourdes</t>
  </si>
  <si>
    <t>Pack accueil</t>
  </si>
  <si>
    <t>Location minibus</t>
  </si>
  <si>
    <t>Charges de personnel</t>
  </si>
  <si>
    <t>Rémunération</t>
  </si>
  <si>
    <t>Charges (43%)</t>
  </si>
  <si>
    <t>Bénévoles</t>
  </si>
  <si>
    <t>Subvention département</t>
  </si>
  <si>
    <t>Ressources propres</t>
  </si>
  <si>
    <t>Inscription (prestation de service)</t>
  </si>
  <si>
    <t>Publicité (Flyers, etc)</t>
  </si>
  <si>
    <t>Subvention ville</t>
  </si>
  <si>
    <t>Boisson accueil et départ</t>
  </si>
  <si>
    <t>Déplacements bénévoles</t>
  </si>
  <si>
    <t>Partenaire Privé A</t>
  </si>
  <si>
    <t>Partenaire Privé B</t>
  </si>
  <si>
    <t>2 Fondations d'Entreprises
"insertion par le sport"</t>
  </si>
  <si>
    <t>Subventions publiques</t>
  </si>
  <si>
    <t>Financement privé</t>
  </si>
  <si>
    <t>Subvention Départementale</t>
  </si>
  <si>
    <t>Subvention ANS</t>
  </si>
  <si>
    <t>68 - Dotation aux amortissements, provisions, …</t>
  </si>
  <si>
    <t>30 stagiaires jeunes + 1 salarié + 3 bénévoles + 1 Volontaire en Service Civique</t>
  </si>
  <si>
    <t>35 t shirts à 12€ pièce, soit 420€</t>
  </si>
  <si>
    <t>35 gourdes à 10€ pièce, soit 350€</t>
  </si>
  <si>
    <t>Boissons pour les temps d'accueil et départ des participants</t>
  </si>
  <si>
    <t>Location minibus pour transporter les participants</t>
  </si>
  <si>
    <t>Impression des flyers distribués en amont du stage</t>
  </si>
  <si>
    <t>Remboursement des déplacements des entraineurs bénévoles</t>
  </si>
  <si>
    <t>Pas de charge supplémentaire car le Volontaire est principalement défrayé par l'Etat, et la ligue régionale de volley du club</t>
  </si>
  <si>
    <t>20€ par stagiaire (QPV), soit 600€</t>
  </si>
  <si>
    <t>Demande subvention PSF-FFvolley</t>
  </si>
  <si>
    <t>Charges</t>
  </si>
  <si>
    <t>Produits</t>
  </si>
  <si>
    <t>RESSOURCES DIRECTES</t>
  </si>
  <si>
    <t>TOTAL DES CHARGES</t>
  </si>
  <si>
    <t>TOTAL DES PRODUITS</t>
  </si>
  <si>
    <t>SYNTHESE DE LA DEMANDE DE SUBVENTION</t>
  </si>
  <si>
    <t>La subvention PSF demandée est de …</t>
  </si>
  <si>
    <r>
      <rPr>
        <b/>
        <sz val="11"/>
        <color theme="1"/>
        <rFont val="Calibri"/>
        <family val="2"/>
        <scheme val="minor"/>
      </rPr>
      <t>Taux de subventionnement</t>
    </r>
    <r>
      <rPr>
        <sz val="11"/>
        <color theme="1"/>
        <rFont val="Calibri"/>
        <family val="2"/>
        <scheme val="minor"/>
      </rPr>
      <t xml:space="preserve"> (= subvention représente …% du total des produits du projet, sans les contributions volontaires)</t>
    </r>
  </si>
  <si>
    <t>Le total des subventions publiques 
sollicitées est de …</t>
  </si>
  <si>
    <t>Explication des produits</t>
  </si>
  <si>
    <r>
      <t xml:space="preserve">Critère conformité 1: </t>
    </r>
    <r>
      <rPr>
        <sz val="11"/>
        <color rgb="FFFF0000"/>
        <rFont val="Calibri"/>
        <family val="2"/>
        <scheme val="minor"/>
      </rPr>
      <t>le budget est bien équilibré</t>
    </r>
  </si>
  <si>
    <r>
      <t xml:space="preserve">Critère conformité 2: </t>
    </r>
    <r>
      <rPr>
        <sz val="11"/>
        <color rgb="FFFF0000"/>
        <rFont val="Calibri"/>
        <family val="2"/>
        <scheme val="minor"/>
      </rPr>
      <t>la subvention PSF sollicitée est inférieure à 50% du total des produits du budget</t>
    </r>
  </si>
  <si>
    <r>
      <t xml:space="preserve">Critère conformité 3: </t>
    </r>
    <r>
      <rPr>
        <sz val="11"/>
        <color rgb="FFFF0000"/>
        <rFont val="Calibri"/>
        <family val="2"/>
        <scheme val="minor"/>
      </rPr>
      <t>le total des subventions publiques est inférieur à 80% du total des produits du budget</t>
    </r>
  </si>
  <si>
    <t>Si la contribution volontaire des bénévoles apparaît dans les charges, elle doit également apparaître dans les recettes</t>
  </si>
  <si>
    <t>Explication des charges</t>
  </si>
  <si>
    <t>Charges salariales (qui correspondent en moy à 43%), 
soit 0,43x1162 = 500€</t>
  </si>
  <si>
    <t>EXEMPLE DE BUDGET PROJET PSF SUR LE COMPTE ASSO</t>
  </si>
  <si>
    <t>Stage d'été jeunes outdoor QPV - ouvert à tous</t>
  </si>
  <si>
    <t>Explication pour calculer le nombre d'ETPT</t>
  </si>
  <si>
    <t>Nombre de participants non licenciés au club</t>
  </si>
  <si>
    <t>Entre 10 et 20</t>
  </si>
  <si>
    <t>Entre 2 et 10</t>
  </si>
  <si>
    <t>Entre 80% et 100%</t>
  </si>
  <si>
    <t>Taux de satisfaction des jeunes au sujet des ateliers citoyens (sur 10)</t>
  </si>
  <si>
    <t>Nb de nouvelles licences dans le club en N+1 prises par ces participants</t>
  </si>
  <si>
    <t>Taux de renouvellement des licenciés clubs ayant participé à ce stage</t>
  </si>
  <si>
    <t>Département</t>
  </si>
  <si>
    <t>Département de …</t>
  </si>
  <si>
    <t>Ville de …</t>
  </si>
  <si>
    <t>Ville</t>
  </si>
  <si>
    <t>TOTAL DE SUBVENTIONS PUBLIQUES SOLLICITEES</t>
  </si>
  <si>
    <t>T-shirts , Gourdes, boissons</t>
  </si>
  <si>
    <t>Minibus</t>
  </si>
  <si>
    <t>Hébergement stage</t>
  </si>
  <si>
    <t>Flyers promotion stage</t>
  </si>
  <si>
    <t>Frais déplacements bénévoles</t>
  </si>
  <si>
    <t>Rémunération brute entraineur salarié</t>
  </si>
  <si>
    <t>43% de la rémunération</t>
  </si>
  <si>
    <t>Ressources du club pour financer le stage</t>
  </si>
  <si>
    <t>Valorisation de l'investissement des entraineurs bénévoles</t>
  </si>
  <si>
    <t>Inscriptions des participants au stage</t>
  </si>
  <si>
    <t>Fondations d'entreprises</t>
  </si>
  <si>
    <t>1 salarié, directeur du stage
3 entraineurs bénévoles
1 Volontaire en Service Civique</t>
  </si>
  <si>
    <t>La subvention sollicitée de 2 000€, objet de la présente demande représente 21% du total des produits du projet.</t>
  </si>
  <si>
    <r>
      <t xml:space="preserve">Stage jeunes outdoor en QPV
</t>
    </r>
    <r>
      <rPr>
        <b/>
        <sz val="8"/>
        <color theme="1"/>
        <rFont val="Calibri"/>
        <family val="2"/>
        <scheme val="minor"/>
      </rPr>
      <t>-</t>
    </r>
    <r>
      <rPr>
        <b/>
        <sz val="11"/>
        <color theme="1"/>
        <rFont val="Calibri"/>
        <family val="2"/>
        <scheme val="minor"/>
      </rPr>
      <t xml:space="preserve">
</t>
    </r>
    <r>
      <rPr>
        <sz val="10"/>
        <color theme="1"/>
        <rFont val="Calibri"/>
        <family val="2"/>
        <scheme val="minor"/>
      </rPr>
      <t>Budget: 9 632€ 
Subvention demandée au titre des PSF-FFvolley: 2 000€, soit un taux de subventionnement d'environ 21% (ce taux doit obligatoirement être inférieur à 50%)</t>
    </r>
  </si>
  <si>
    <t>La somme des ces subventions publiques représente …% du total des produits du projet (sans les contributions volontaires)</t>
  </si>
  <si>
    <t>Faire découvrir la pratique du volley outdoor (green volley) à des jeunes issus du QPV
Fidéliser ses licenciés club en leur proposant une activité estivale
Sensibiliser les jeunes à la citoyenneté de manière ludique
Renforcer la visibilité du volley et du club en s'appropriant l'espace extérieur</t>
  </si>
  <si>
    <t>Correspondent à des ressources de l'association, pouvant représenter une varibale d'ajustement pour équilibrer le budget</t>
  </si>
  <si>
    <t>Taux horaire entraineur salarié : 15,5 € brut
Temps passé au total :
- Préparation stage + bilan = 37h
- Hébergement = 9,5h / jour + nuitée (cf CCNS) = 38h
Soit 75h x 15,5€ = 1 162€</t>
  </si>
  <si>
    <t>35 personnes à 45€ par jour + nuitée, par personne, soit 6 300€</t>
  </si>
  <si>
    <r>
      <t>Penser à bien indiquer lorsque votre action est principalement destinée au</t>
    </r>
    <r>
      <rPr>
        <b/>
        <sz val="11"/>
        <color theme="1"/>
        <rFont val="Calibri"/>
        <family val="2"/>
        <scheme val="minor"/>
      </rPr>
      <t xml:space="preserve"> public féminin</t>
    </r>
  </si>
  <si>
    <t>Dans cette partie description, vous pouvez présenter le contexte du projet, les dates de réalisation, sa localisation, son porteur, son contenu, le déroulement (élaboration &amp; mise en place), les moyens nécessaires, l’échéancier, …</t>
  </si>
  <si>
    <t>120 heures, soit 0,075 ETPT</t>
  </si>
  <si>
    <t>75 heures, soit 0,047 ETPT</t>
  </si>
  <si>
    <t>Pas d'indicateur qualitatif renseigné, tous les indicateurs quantitatifs sont précisés ci-dessous:</t>
  </si>
  <si>
    <t>Il est essentiel de fixer plusieurs objectifs, réalistes.
Il conviendra ensuite de déterminer des indicateurs permettant de mesurer l'atteinte de ces objectifs (plus bas dans le fichier), qualitatifs ou quantitatifs.</t>
  </si>
  <si>
    <r>
      <t xml:space="preserve">Penser à bien indiquer lorsque votre structure ou vos actions sont situées sur des </t>
    </r>
    <r>
      <rPr>
        <b/>
        <sz val="11"/>
        <color theme="1"/>
        <rFont val="Calibri"/>
        <family val="2"/>
        <scheme val="minor"/>
      </rPr>
      <t>territoires carencés</t>
    </r>
    <r>
      <rPr>
        <sz val="11"/>
        <color theme="1"/>
        <rFont val="Calibri"/>
        <family val="2"/>
        <scheme val="minor"/>
      </rPr>
      <t xml:space="preserve">  (« QPV », « Communes ZRR/bassins de vie pop &gt; 50% ZRR », …)</t>
    </r>
  </si>
  <si>
    <r>
      <t xml:space="preserve">Il est préférable de renseigner des </t>
    </r>
    <r>
      <rPr>
        <b/>
        <sz val="11"/>
        <color theme="1"/>
        <rFont val="Calibri"/>
        <family val="2"/>
        <scheme val="minor"/>
      </rPr>
      <t>indicateurs quantitatifs</t>
    </r>
    <r>
      <rPr>
        <sz val="11"/>
        <color theme="1"/>
        <rFont val="Calibri"/>
        <family val="2"/>
        <scheme val="minor"/>
      </rPr>
      <t xml:space="preserve">, car ils sont plus facilement mesurables, mais vous pouvez également indiquer des </t>
    </r>
    <r>
      <rPr>
        <b/>
        <sz val="11"/>
        <color theme="1"/>
        <rFont val="Calibri"/>
        <family val="2"/>
        <scheme val="minor"/>
      </rPr>
      <t>indicateurs qualitatifs</t>
    </r>
    <r>
      <rPr>
        <sz val="11"/>
        <color theme="1"/>
        <rFont val="Calibri"/>
        <family val="2"/>
        <scheme val="minor"/>
      </rPr>
      <t xml:space="preserve"> dans l'espace libre de saisie de texte.</t>
    </r>
  </si>
  <si>
    <r>
      <rPr>
        <b/>
        <sz val="11"/>
        <color rgb="FFFF0000"/>
        <rFont val="Calibri"/>
        <family val="2"/>
        <scheme val="minor"/>
      </rPr>
      <t xml:space="preserve">Cette année, il est indispensable d'indiquer au moins deux indicateurs mesurables dans ce module </t>
    </r>
    <r>
      <rPr>
        <sz val="11"/>
        <rFont val="Calibri"/>
        <family val="2"/>
        <scheme val="minor"/>
      </rPr>
      <t xml:space="preserve">(dont au moins 1 un lien avec la prise de licences et/ou le taux de renouvellement de vos licenciés).
</t>
    </r>
    <r>
      <rPr>
        <b/>
        <sz val="11"/>
        <rFont val="Calibri"/>
        <family val="2"/>
        <scheme val="minor"/>
      </rPr>
      <t>NB:</t>
    </r>
    <r>
      <rPr>
        <sz val="11"/>
        <rFont val="Calibri"/>
        <family val="2"/>
        <scheme val="minor"/>
      </rPr>
      <t xml:space="preserve"> ces indicateurs doivent être liés aux objectifs définis auparavant, ce qui permettra de mesurer s'ils ont été atteints, lors de la saisie du compte rendu suite à la mise en place du projet.</t>
    </r>
  </si>
  <si>
    <r>
      <t xml:space="preserve">Le total des montants des subventions publiques sollicitées ne doit pas excéder </t>
    </r>
    <r>
      <rPr>
        <b/>
        <sz val="11"/>
        <color theme="1"/>
        <rFont val="Calibri"/>
        <family val="2"/>
        <scheme val="minor"/>
      </rPr>
      <t>80% du total des produits de votre projet</t>
    </r>
    <r>
      <rPr>
        <sz val="11"/>
        <color theme="1"/>
        <rFont val="Calibri"/>
        <family val="2"/>
        <scheme val="minor"/>
      </rPr>
      <t>. Ceci est une exigence de la FFvolley, car si certaines subventions attribuées ne sont pas aussi élevées que ce qui avait été prévu, vous pourrez toujours mettre en place le projet. Vous ne dépendrez ainsi pas uniquement de ces subventions publiques.</t>
    </r>
  </si>
  <si>
    <t>La personne en charge du dossier est-elle la personne qui porte le projet ?</t>
  </si>
  <si>
    <t>Indiquer le dispositif qui correspond le plus au projet présenté.</t>
  </si>
  <si>
    <t>Budget - Stage jeunes Outdoor en QPV (4 jours &amp; nuitée, en internat)</t>
  </si>
  <si>
    <t>Subvention PSF-FFvolley</t>
  </si>
  <si>
    <t>estimation: 10€/h - 10h/jour + nuitée
40h par bénévole, soit 120h = 1 200€ de valorisation</t>
  </si>
  <si>
    <r>
      <rPr>
        <u/>
        <sz val="11"/>
        <color theme="1"/>
        <rFont val="Calibri"/>
        <family val="2"/>
        <scheme val="minor"/>
      </rPr>
      <t xml:space="preserve">
Le nombre d'heures annuelles pour faire 1 ETPT = 1607 heures</t>
    </r>
    <r>
      <rPr>
        <sz val="11"/>
        <color theme="1"/>
        <rFont val="Calibri"/>
        <family val="2"/>
        <scheme val="minor"/>
      </rPr>
      <t xml:space="preserve">
</t>
    </r>
    <r>
      <rPr>
        <b/>
        <sz val="11"/>
        <color rgb="FFFF0000"/>
        <rFont val="Calibri"/>
        <family val="2"/>
        <scheme val="minor"/>
      </rPr>
      <t>&gt;</t>
    </r>
    <r>
      <rPr>
        <sz val="11"/>
        <color theme="1"/>
        <rFont val="Calibri"/>
        <family val="2"/>
        <scheme val="minor"/>
      </rPr>
      <t xml:space="preserve"> Le salarié passera 38h sur le stage (9,5h / jour + nuitée, cf CCNS) + 37h de préparation, soit 75h au total dédiées au projet: 75/1607 = 0,047 ETPT. Même calcul pour le Volontaire.
</t>
    </r>
    <r>
      <rPr>
        <b/>
        <sz val="11"/>
        <color rgb="FFFF0000"/>
        <rFont val="Calibri"/>
        <family val="2"/>
        <scheme val="minor"/>
      </rPr>
      <t>&gt;</t>
    </r>
    <r>
      <rPr>
        <sz val="11"/>
        <color theme="1"/>
        <rFont val="Calibri"/>
        <family val="2"/>
        <scheme val="minor"/>
      </rPr>
      <t xml:space="preserve"> Les 3 bénévoles passeront 10h par jour (+ nuitée) sur le stage (estimation), ce qui représente 40h par bénévole, soit un total de 120h. Pour calculer l'ETPT, on va diviser 120 heures par 1607 heures, soit 0,075 ETPT
</t>
    </r>
    <r>
      <rPr>
        <b/>
        <sz val="11"/>
        <color theme="1"/>
        <rFont val="Calibri"/>
        <family val="2"/>
        <scheme val="minor"/>
      </rPr>
      <t/>
    </r>
  </si>
  <si>
    <r>
      <t xml:space="preserve">Exemple de projet éligible au financement PSF 2024 - FFvolley
</t>
    </r>
    <r>
      <rPr>
        <b/>
        <sz val="14"/>
        <color theme="1"/>
        <rFont val="Calibri"/>
        <family val="2"/>
        <scheme val="minor"/>
      </rPr>
      <t>(avec trame identique au Compte Asso et conseils pour la saisie)</t>
    </r>
  </si>
  <si>
    <t>Exercice 2024</t>
  </si>
  <si>
    <t>Ici, on parle de la subvention sollicitée dans le cadre de cette campagne PSF-FFvolley 2024, qui ne doit pas excéder 50% du total des produits de votre budget.</t>
  </si>
  <si>
    <t>VOIR BUDGET 2024 (version LCA) en onglet 2, et son explication dans l'onglet 3</t>
  </si>
  <si>
    <t>Le club du XXXXXXX VOLLEY-BALL , dont le siège est situé dans un quartier classé en QPV, organisera du 10 au 14 juillet 2024 un stage de green volley, ouvert aux jeunes âgés de 12 à 18 ans (filles et garçons). Le nombre maximum de stagiaires est fixé à 30 (mixte), avec 10 places max réservées aux jeunes licencié(e)s du club, et 20 à des non licencié(e)s, issus du territoire (QPV).
Le stage de 4 jours (et 4 nuitées) inclue l'hébergement et restauration. Il sera encadré par le salarié du club, soutenu par 3 entraineurs bénévoles ainsi qu'un Volontaire en Service Civique.
La communication sera dirigée vers les licenciés du club, mais également vers les jeunes des centres de loisirs, et des maisons de quartiers du territoire, ... une information sera faite auprès du service communication de la municipalité et dans les journaux locaux. Afin de permettre à un maximum de jeunes de participer, les frais d'inscription seront très bas (20€/participant), grâce au soutien de partenaires publics et privés.
Contenu du stage de 4 jours:
- Initiation au green volley par les entraineurs, à raison de 2 séances quotidiennes
- Moments de vivre ensemble, organisés tous les jours avec les jeunes et encadrants (dont cérémonies accueil et clôture)
- Sensibilisation à la citoyenneté, à travers des ateliers dédiés au "développement durable", à la "lutte contre les violences" et à "l'inclusion". Ateliers organisés par le Volontaire en Service Civique, avec le soutien d'associations locales.</t>
  </si>
  <si>
    <t>Pour les PSF 2024, il faut indiquer l'exercice 2024</t>
  </si>
  <si>
    <t xml:space="preserve">2- C. DIVERSIFICATION DE L'OFFRE DE PRATIQUE - ACTIONS D'ANIMATION/DECOUVERTE EN TERRITOIRES CARRENCES (ZRR, QPV, ...) </t>
  </si>
  <si>
    <t>Dates du projet:
* Si c'est un événement sur une date unique (ex: ici un stage de 4 jours de stage), il doit se dérouler impérativement sur l'année 2024.
* Si c'est une action sur plusieurs dates ou sur une longue période (ex: cycle SMASHY sur toute une année scolaire), il doit impérativement débuter en 2024 et terminer avant le 30/06/2025.</t>
  </si>
  <si>
    <r>
      <rPr>
        <i/>
        <u/>
        <sz val="11"/>
        <color rgb="FFFF0000"/>
        <rFont val="Calibri"/>
        <family val="2"/>
        <scheme val="minor"/>
      </rPr>
      <t>Ou nouvel objectif/dispositif 2024</t>
    </r>
    <r>
      <rPr>
        <i/>
        <sz val="11"/>
        <color rgb="FFFF0000"/>
        <rFont val="Calibri"/>
        <family val="2"/>
        <scheme val="minor"/>
      </rPr>
      <t>: "Animations Vacances Olympiques et Paralympiques"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</si>
</sst>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_ * #,##0.00_)_ ;_ * \(#,##0.00\)_ ;_ * &quot;-&quot;??_)_ ;_ @_ "/>
    <numFmt numFmtId="165" formatCode="_ * #,##0_)_ ;_ * \(#,##0\)_ ;_ * &quot;-&quot;??_)_ ;_ @_ "/>
    <numFmt numFmtId="166" formatCode="#,##0\ &quot;€&quot;"/>
  </numFmts>
  <fonts count="30"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u/>
      <sz val="11"/>
      <color theme="1"/>
      <name val="Calibri"/>
      <family val="2"/>
      <scheme val="minor"/>
    </font>
    <font>
      <b/>
      <sz val="7"/>
      <color rgb="FF333333"/>
      <name val="Arial"/>
      <family val="2"/>
    </font>
    <font>
      <sz val="11"/>
      <color rgb="FFFF0000"/>
      <name val="Calibri"/>
      <family val="2"/>
      <scheme val="minor"/>
    </font>
    <font>
      <sz val="11"/>
      <name val="Calibri"/>
      <family val="2"/>
      <scheme val="minor"/>
    </font>
    <font>
      <b/>
      <sz val="11"/>
      <color rgb="FF333333"/>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11"/>
      <color theme="1"/>
      <name val="Arial"/>
      <family val="2"/>
    </font>
    <font>
      <b/>
      <sz val="11"/>
      <color theme="1"/>
      <name val="Arial"/>
      <family val="2"/>
    </font>
    <font>
      <b/>
      <sz val="16"/>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i/>
      <sz val="11"/>
      <color theme="1"/>
      <name val="Calibri"/>
      <family val="2"/>
      <scheme val="minor"/>
    </font>
    <font>
      <b/>
      <sz val="11"/>
      <name val="Calibri"/>
      <family val="2"/>
      <scheme val="minor"/>
    </font>
    <font>
      <b/>
      <sz val="11"/>
      <color rgb="FF00B050"/>
      <name val="Calibri"/>
      <family val="2"/>
      <scheme val="minor"/>
    </font>
    <font>
      <b/>
      <sz val="10"/>
      <color theme="0"/>
      <name val="Calibri"/>
      <family val="2"/>
      <scheme val="minor"/>
    </font>
    <font>
      <u/>
      <sz val="10"/>
      <color theme="1"/>
      <name val="Calibri"/>
      <family val="2"/>
      <scheme val="minor"/>
    </font>
    <font>
      <sz val="10"/>
      <color rgb="FFFF0000"/>
      <name val="Calibri"/>
      <family val="2"/>
      <scheme val="minor"/>
    </font>
    <font>
      <b/>
      <sz val="10"/>
      <color rgb="FF000074"/>
      <name val="Arial"/>
      <family val="2"/>
    </font>
    <font>
      <b/>
      <sz val="8"/>
      <color theme="1"/>
      <name val="Calibri"/>
      <family val="2"/>
      <scheme val="minor"/>
    </font>
    <font>
      <i/>
      <sz val="11"/>
      <color rgb="FFFF0000"/>
      <name val="Calibri"/>
      <family val="2"/>
      <scheme val="minor"/>
    </font>
    <font>
      <i/>
      <u/>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164" fontId="13" fillId="0" borderId="0" applyFont="0" applyFill="0" applyBorder="0" applyAlignment="0" applyProtection="0"/>
  </cellStyleXfs>
  <cellXfs count="131">
    <xf numFmtId="0" fontId="0" fillId="0" borderId="0" xfId="0"/>
    <xf numFmtId="0" fontId="0" fillId="0" borderId="1" xfId="0" applyBorder="1"/>
    <xf numFmtId="0" fontId="3" fillId="0" borderId="1" xfId="0" applyFont="1" applyBorder="1" applyAlignment="1">
      <alignment horizontal="center" vertical="center"/>
    </xf>
    <xf numFmtId="0" fontId="4" fillId="5" borderId="0" xfId="0" applyFont="1" applyFill="1"/>
    <xf numFmtId="0" fontId="4" fillId="5" borderId="1" xfId="0" applyFont="1" applyFill="1" applyBorder="1"/>
    <xf numFmtId="0" fontId="1"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left" vertical="center"/>
    </xf>
    <xf numFmtId="0" fontId="0" fillId="0" borderId="1" xfId="0" applyBorder="1" applyAlignment="1">
      <alignment wrapText="1"/>
    </xf>
    <xf numFmtId="0" fontId="0" fillId="0" borderId="1" xfId="0" applyBorder="1" applyAlignment="1">
      <alignment vertical="center" wrapText="1"/>
    </xf>
    <xf numFmtId="0" fontId="1" fillId="8" borderId="1" xfId="0" applyFont="1" applyFill="1" applyBorder="1" applyAlignment="1">
      <alignment horizontal="center" vertical="center"/>
    </xf>
    <xf numFmtId="0" fontId="0" fillId="0" borderId="1" xfId="0" applyBorder="1" applyAlignment="1">
      <alignment horizontal="left" vertical="center" wrapText="1"/>
    </xf>
    <xf numFmtId="0" fontId="1" fillId="7" borderId="1" xfId="0" applyFont="1" applyFill="1" applyBorder="1"/>
    <xf numFmtId="0" fontId="1" fillId="7" borderId="1" xfId="0" applyFont="1" applyFill="1" applyBorder="1" applyAlignment="1">
      <alignment vertical="center"/>
    </xf>
    <xf numFmtId="0" fontId="10" fillId="6" borderId="1" xfId="0" applyFont="1" applyFill="1" applyBorder="1" applyAlignment="1">
      <alignment horizontal="center" wrapText="1"/>
    </xf>
    <xf numFmtId="0" fontId="14" fillId="0" borderId="0" xfId="0" applyFont="1"/>
    <xf numFmtId="0" fontId="1" fillId="0" borderId="8" xfId="0" applyFont="1" applyBorder="1" applyAlignment="1">
      <alignment vertical="center"/>
    </xf>
    <xf numFmtId="0" fontId="0" fillId="0" borderId="0" xfId="0"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14" fillId="0" borderId="0" xfId="0" applyFont="1" applyAlignment="1">
      <alignment horizontal="center"/>
    </xf>
    <xf numFmtId="0" fontId="0" fillId="0" borderId="0" xfId="0" applyAlignment="1">
      <alignment vertical="center"/>
    </xf>
    <xf numFmtId="0" fontId="17" fillId="0" borderId="0" xfId="0" applyFont="1" applyAlignment="1">
      <alignment horizontal="left" vertical="center"/>
    </xf>
    <xf numFmtId="0" fontId="15" fillId="9" borderId="2"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8" xfId="0" applyBorder="1" applyAlignment="1">
      <alignment vertical="center"/>
    </xf>
    <xf numFmtId="165" fontId="0" fillId="0" borderId="11" xfId="1" applyNumberFormat="1" applyFont="1" applyBorder="1" applyAlignment="1">
      <alignment vertical="center"/>
    </xf>
    <xf numFmtId="165" fontId="0" fillId="0" borderId="9" xfId="1" applyNumberFormat="1" applyFont="1" applyBorder="1" applyAlignment="1">
      <alignment vertical="center"/>
    </xf>
    <xf numFmtId="0" fontId="0" fillId="0" borderId="16" xfId="0" applyBorder="1" applyAlignment="1">
      <alignment vertical="center"/>
    </xf>
    <xf numFmtId="165" fontId="0" fillId="0" borderId="2" xfId="1" applyNumberFormat="1" applyFont="1" applyBorder="1" applyAlignment="1">
      <alignment horizontal="center" vertical="center"/>
    </xf>
    <xf numFmtId="165" fontId="1" fillId="9" borderId="7" xfId="1" applyNumberFormat="1" applyFont="1" applyFill="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165" fontId="0" fillId="0" borderId="13" xfId="1" applyNumberFormat="1" applyFont="1" applyBorder="1" applyAlignment="1">
      <alignment vertical="center"/>
    </xf>
    <xf numFmtId="165" fontId="0" fillId="0" borderId="15" xfId="1" applyNumberFormat="1" applyFont="1" applyBorder="1" applyAlignment="1">
      <alignment horizontal="center" vertical="center"/>
    </xf>
    <xf numFmtId="165" fontId="0" fillId="0" borderId="2" xfId="1" applyNumberFormat="1" applyFont="1" applyFill="1" applyBorder="1" applyAlignment="1">
      <alignment horizontal="center" vertical="center"/>
    </xf>
    <xf numFmtId="0" fontId="0" fillId="0" borderId="2" xfId="0" applyBorder="1" applyAlignment="1">
      <alignment horizontal="center" vertical="center"/>
    </xf>
    <xf numFmtId="0" fontId="0" fillId="9" borderId="18" xfId="0" applyFill="1" applyBorder="1" applyAlignment="1">
      <alignment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wrapText="1"/>
    </xf>
    <xf numFmtId="166" fontId="1" fillId="0" borderId="1" xfId="0" applyNumberFormat="1" applyFont="1" applyBorder="1" applyAlignment="1">
      <alignment horizontal="center" vertical="center"/>
    </xf>
    <xf numFmtId="0" fontId="8" fillId="0" borderId="8" xfId="0" applyFont="1" applyBorder="1" applyAlignment="1">
      <alignment vertical="center"/>
    </xf>
    <xf numFmtId="165" fontId="8" fillId="0" borderId="9" xfId="1" applyNumberFormat="1" applyFont="1" applyBorder="1" applyAlignment="1">
      <alignment vertical="center"/>
    </xf>
    <xf numFmtId="165" fontId="17" fillId="0" borderId="0" xfId="0" applyNumberFormat="1" applyFont="1" applyAlignment="1">
      <alignment horizontal="center" vertical="center"/>
    </xf>
    <xf numFmtId="0" fontId="15" fillId="9" borderId="3" xfId="0" applyFont="1" applyFill="1" applyBorder="1" applyAlignment="1">
      <alignment horizontal="center" vertical="center"/>
    </xf>
    <xf numFmtId="0" fontId="3" fillId="0" borderId="0" xfId="0" applyFont="1" applyAlignment="1">
      <alignment horizontal="center" vertical="center" wrapText="1"/>
    </xf>
    <xf numFmtId="0" fontId="9" fillId="0" borderId="8" xfId="0" applyFont="1" applyBorder="1" applyAlignment="1">
      <alignment horizontal="center" vertical="center" wrapText="1"/>
    </xf>
    <xf numFmtId="10" fontId="22" fillId="0" borderId="9" xfId="0" applyNumberFormat="1" applyFont="1" applyBorder="1" applyAlignment="1">
      <alignment horizontal="center" vertical="center"/>
    </xf>
    <xf numFmtId="0" fontId="0" fillId="0" borderId="12" xfId="0" applyBorder="1" applyAlignment="1">
      <alignment horizontal="center" vertical="center" wrapText="1"/>
    </xf>
    <xf numFmtId="166" fontId="1" fillId="0" borderId="25" xfId="0" applyNumberFormat="1" applyFont="1" applyBorder="1" applyAlignment="1">
      <alignment horizontal="center" vertical="center"/>
    </xf>
    <xf numFmtId="0" fontId="0" fillId="0" borderId="25" xfId="0" applyBorder="1" applyAlignment="1">
      <alignment horizontal="center" vertical="center" wrapText="1"/>
    </xf>
    <xf numFmtId="10" fontId="22" fillId="0" borderId="13" xfId="0" applyNumberFormat="1"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9" borderId="6" xfId="0" applyFill="1" applyBorder="1" applyAlignment="1">
      <alignment horizontal="center" vertical="center"/>
    </xf>
    <xf numFmtId="0" fontId="18" fillId="0" borderId="1" xfId="0" applyFont="1" applyBorder="1"/>
    <xf numFmtId="165" fontId="17" fillId="0" borderId="1" xfId="1" applyNumberFormat="1" applyFont="1" applyBorder="1" applyAlignment="1">
      <alignment horizontal="center" vertical="center"/>
    </xf>
    <xf numFmtId="0" fontId="17" fillId="0" borderId="1" xfId="0" applyFont="1" applyBorder="1"/>
    <xf numFmtId="0" fontId="17" fillId="0" borderId="1" xfId="0" applyFont="1" applyBorder="1" applyAlignment="1">
      <alignment horizontal="center"/>
    </xf>
    <xf numFmtId="0" fontId="24" fillId="0" borderId="1" xfId="0" applyFont="1" applyBorder="1"/>
    <xf numFmtId="165" fontId="17" fillId="0" borderId="1" xfId="1" applyNumberFormat="1" applyFont="1" applyBorder="1" applyAlignment="1">
      <alignment horizontal="center"/>
    </xf>
    <xf numFmtId="0" fontId="17" fillId="0" borderId="1" xfId="0" applyFont="1" applyBorder="1" applyAlignment="1">
      <alignment horizontal="center" vertical="center"/>
    </xf>
    <xf numFmtId="0" fontId="26" fillId="0" borderId="1" xfId="0" applyFont="1" applyBorder="1" applyAlignment="1">
      <alignment horizontal="center" vertical="center"/>
    </xf>
    <xf numFmtId="165" fontId="18" fillId="0" borderId="1" xfId="1" applyNumberFormat="1" applyFont="1" applyBorder="1" applyAlignment="1">
      <alignment horizontal="center" vertical="center"/>
    </xf>
    <xf numFmtId="6" fontId="0" fillId="0" borderId="1" xfId="0" applyNumberFormat="1" applyBorder="1" applyAlignment="1">
      <alignment horizontal="center" vertical="center"/>
    </xf>
    <xf numFmtId="6" fontId="0" fillId="0" borderId="2" xfId="0" applyNumberFormat="1" applyBorder="1" applyAlignment="1">
      <alignment horizontal="center" vertical="center"/>
    </xf>
    <xf numFmtId="6" fontId="1" fillId="0" borderId="2" xfId="0" applyNumberFormat="1" applyFont="1" applyBorder="1" applyAlignment="1">
      <alignment horizontal="center" vertical="center"/>
    </xf>
    <xf numFmtId="0" fontId="7" fillId="6" borderId="0" xfId="0" applyFont="1" applyFill="1" applyAlignment="1">
      <alignment horizontal="left" wrapText="1"/>
    </xf>
    <xf numFmtId="0" fontId="25" fillId="0" borderId="1" xfId="0" applyFont="1" applyBorder="1"/>
    <xf numFmtId="165" fontId="25" fillId="0" borderId="1" xfId="1" applyNumberFormat="1" applyFont="1" applyBorder="1" applyAlignment="1">
      <alignment horizontal="center" vertical="center"/>
    </xf>
    <xf numFmtId="165" fontId="25" fillId="0" borderId="1" xfId="1" applyNumberFormat="1" applyFont="1" applyBorder="1" applyAlignment="1">
      <alignment horizontal="center"/>
    </xf>
    <xf numFmtId="0" fontId="25"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left"/>
    </xf>
    <xf numFmtId="165" fontId="18" fillId="10" borderId="1" xfId="0" applyNumberFormat="1" applyFont="1" applyFill="1" applyBorder="1" applyAlignment="1">
      <alignment horizontal="center" vertical="center"/>
    </xf>
    <xf numFmtId="165" fontId="17" fillId="0" borderId="1" xfId="1" applyNumberFormat="1" applyFont="1" applyFill="1" applyBorder="1" applyAlignment="1">
      <alignment horizontal="center" vertical="center"/>
    </xf>
    <xf numFmtId="0" fontId="18" fillId="10" borderId="1" xfId="0" applyFont="1" applyFill="1" applyBorder="1" applyAlignment="1">
      <alignment horizontal="center" vertical="center"/>
    </xf>
    <xf numFmtId="0" fontId="1" fillId="2" borderId="1" xfId="0" applyFont="1" applyFill="1" applyBorder="1" applyAlignment="1">
      <alignment horizontal="center" vertical="center"/>
    </xf>
    <xf numFmtId="165" fontId="1" fillId="2" borderId="1" xfId="1" applyNumberFormat="1" applyFont="1" applyFill="1" applyBorder="1" applyAlignment="1">
      <alignment horizontal="center" vertical="center"/>
    </xf>
    <xf numFmtId="165" fontId="1" fillId="9" borderId="14" xfId="1" applyNumberFormat="1" applyFont="1" applyFill="1" applyBorder="1" applyAlignment="1">
      <alignment horizontal="center" vertical="center"/>
    </xf>
    <xf numFmtId="0" fontId="1" fillId="2" borderId="6" xfId="0" applyFont="1" applyFill="1" applyBorder="1" applyAlignment="1">
      <alignment horizontal="center" vertical="center"/>
    </xf>
    <xf numFmtId="3" fontId="1" fillId="2" borderId="14" xfId="1" applyNumberFormat="1" applyFont="1" applyFill="1" applyBorder="1" applyAlignment="1">
      <alignment horizontal="center" vertical="center"/>
    </xf>
    <xf numFmtId="165" fontId="1" fillId="2" borderId="7" xfId="1"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1" fillId="0" borderId="1" xfId="0" applyFont="1" applyBorder="1" applyAlignment="1">
      <alignment horizontal="center" vertical="center"/>
    </xf>
    <xf numFmtId="0" fontId="1" fillId="7" borderId="5" xfId="0" applyFont="1" applyFill="1" applyBorder="1" applyAlignment="1">
      <alignment horizontal="center"/>
    </xf>
    <xf numFmtId="0" fontId="1" fillId="7" borderId="4" xfId="0" applyFont="1" applyFill="1" applyBorder="1" applyAlignment="1">
      <alignment horizontal="center"/>
    </xf>
    <xf numFmtId="0" fontId="8" fillId="0" borderId="1" xfId="0" applyFont="1" applyBorder="1" applyAlignment="1">
      <alignment horizontal="left"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left" vertical="center"/>
    </xf>
    <xf numFmtId="0" fontId="12" fillId="7"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19" fillId="0" borderId="1" xfId="0" applyFont="1" applyBorder="1" applyAlignment="1">
      <alignment horizontal="center" vertical="center"/>
    </xf>
    <xf numFmtId="0" fontId="1"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xf>
    <xf numFmtId="0" fontId="23" fillId="3" borderId="3" xfId="0" applyFont="1" applyFill="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1" fillId="9" borderId="17"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18"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6" fillId="5" borderId="6" xfId="0" applyFont="1" applyFill="1" applyBorder="1" applyAlignment="1">
      <alignment horizontal="center" vertical="center"/>
    </xf>
    <xf numFmtId="0" fontId="16" fillId="5" borderId="24" xfId="0" applyFont="1" applyFill="1" applyBorder="1" applyAlignment="1">
      <alignment horizontal="center" vertical="center"/>
    </xf>
    <xf numFmtId="0" fontId="16" fillId="5" borderId="7"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24" xfId="0" applyFont="1" applyFill="1" applyBorder="1" applyAlignment="1">
      <alignment horizontal="center" vertical="center"/>
    </xf>
    <xf numFmtId="0" fontId="20" fillId="7" borderId="7" xfId="0" applyFont="1" applyFill="1" applyBorder="1" applyAlignment="1">
      <alignment horizontal="center" vertical="center"/>
    </xf>
    <xf numFmtId="0" fontId="17" fillId="0" borderId="22" xfId="0" applyFont="1" applyBorder="1" applyAlignment="1">
      <alignment horizontal="center" vertical="center" wrapText="1"/>
    </xf>
    <xf numFmtId="0" fontId="17" fillId="0" borderId="22" xfId="0" applyFont="1" applyBorder="1" applyAlignment="1">
      <alignment horizontal="center" vertical="center"/>
    </xf>
    <xf numFmtId="0" fontId="28" fillId="0" borderId="2" xfId="0" applyFont="1" applyBorder="1" applyAlignment="1">
      <alignment horizontal="left" vertical="center"/>
    </xf>
    <xf numFmtId="0" fontId="28" fillId="0" borderId="3" xfId="0" applyFont="1" applyBorder="1" applyAlignment="1">
      <alignment horizontal="left"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781051</xdr:colOff>
      <xdr:row>39</xdr:row>
      <xdr:rowOff>38101</xdr:rowOff>
    </xdr:from>
    <xdr:to>
      <xdr:col>0</xdr:col>
      <xdr:colOff>1085851</xdr:colOff>
      <xdr:row>39</xdr:row>
      <xdr:rowOff>347519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1051" y="13785851"/>
          <a:ext cx="304800" cy="3094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tabSelected="1" workbookViewId="0">
      <selection activeCell="B44" sqref="B44"/>
    </sheetView>
  </sheetViews>
  <sheetFormatPr baseColWidth="10" defaultRowHeight="14.4" x14ac:dyDescent="0.3"/>
  <cols>
    <col min="1" max="1" width="45.33203125" customWidth="1"/>
    <col min="2" max="2" width="59.88671875" customWidth="1"/>
    <col min="3" max="3" width="50.77734375" customWidth="1"/>
    <col min="4" max="4" width="84.77734375" customWidth="1"/>
  </cols>
  <sheetData>
    <row r="1" spans="1:4" ht="62.55" customHeight="1" x14ac:dyDescent="0.3">
      <c r="A1" s="99" t="s">
        <v>221</v>
      </c>
      <c r="B1" s="99"/>
      <c r="C1" s="99"/>
      <c r="D1" s="99"/>
    </row>
    <row r="2" spans="1:4" x14ac:dyDescent="0.3">
      <c r="A2" s="4" t="s">
        <v>57</v>
      </c>
      <c r="B2" s="4"/>
      <c r="C2" s="4"/>
      <c r="D2" s="11" t="s">
        <v>120</v>
      </c>
    </row>
    <row r="3" spans="1:4" x14ac:dyDescent="0.3">
      <c r="A3" s="13" t="s">
        <v>58</v>
      </c>
      <c r="B3" s="2" t="s">
        <v>63</v>
      </c>
      <c r="C3" s="6" t="s">
        <v>64</v>
      </c>
      <c r="D3" s="87" t="s">
        <v>228</v>
      </c>
    </row>
    <row r="4" spans="1:4" ht="15.6" x14ac:dyDescent="0.3">
      <c r="A4" s="13" t="s">
        <v>59</v>
      </c>
      <c r="B4" s="97" t="s">
        <v>172</v>
      </c>
      <c r="C4" s="97"/>
      <c r="D4" s="98"/>
    </row>
    <row r="5" spans="1:4" x14ac:dyDescent="0.3">
      <c r="A5" s="13" t="s">
        <v>60</v>
      </c>
      <c r="B5" s="2" t="s">
        <v>65</v>
      </c>
      <c r="C5" s="1"/>
      <c r="D5" s="98"/>
    </row>
    <row r="6" spans="1:4" x14ac:dyDescent="0.3">
      <c r="A6" s="13" t="s">
        <v>61</v>
      </c>
      <c r="B6" s="7">
        <v>45483</v>
      </c>
      <c r="C6" s="1"/>
      <c r="D6" s="98"/>
    </row>
    <row r="7" spans="1:4" x14ac:dyDescent="0.3">
      <c r="A7" s="13" t="s">
        <v>66</v>
      </c>
      <c r="B7" s="7">
        <v>45487</v>
      </c>
      <c r="C7" s="1"/>
      <c r="D7" s="98"/>
    </row>
    <row r="8" spans="1:4" ht="80.55" customHeight="1" x14ac:dyDescent="0.3">
      <c r="A8" s="14" t="s">
        <v>62</v>
      </c>
      <c r="B8" s="87" t="s">
        <v>201</v>
      </c>
      <c r="C8" s="87"/>
      <c r="D8" s="12" t="s">
        <v>210</v>
      </c>
    </row>
    <row r="9" spans="1:4" ht="283.95" customHeight="1" x14ac:dyDescent="0.3">
      <c r="A9" s="14" t="s">
        <v>67</v>
      </c>
      <c r="B9" s="87" t="s">
        <v>225</v>
      </c>
      <c r="C9" s="87"/>
      <c r="D9" s="10" t="s">
        <v>206</v>
      </c>
    </row>
    <row r="10" spans="1:4" x14ac:dyDescent="0.3">
      <c r="A10" s="13" t="s">
        <v>68</v>
      </c>
      <c r="B10" s="1" t="s">
        <v>102</v>
      </c>
      <c r="C10" s="1"/>
    </row>
    <row r="11" spans="1:4" x14ac:dyDescent="0.3">
      <c r="A11" s="13" t="s">
        <v>69</v>
      </c>
      <c r="B11" s="1" t="s">
        <v>105</v>
      </c>
      <c r="C11" s="1"/>
    </row>
    <row r="12" spans="1:4" x14ac:dyDescent="0.3">
      <c r="A12" s="13" t="s">
        <v>70</v>
      </c>
      <c r="B12" s="1" t="s">
        <v>103</v>
      </c>
      <c r="C12" s="1"/>
    </row>
    <row r="13" spans="1:4" x14ac:dyDescent="0.3">
      <c r="A13" s="13" t="s">
        <v>71</v>
      </c>
      <c r="B13" s="98" t="s">
        <v>104</v>
      </c>
      <c r="C13" s="98"/>
    </row>
    <row r="14" spans="1:4" x14ac:dyDescent="0.3">
      <c r="A14" s="13" t="s">
        <v>72</v>
      </c>
      <c r="B14" s="98" t="s">
        <v>227</v>
      </c>
      <c r="C14" s="98"/>
      <c r="D14" s="1" t="s">
        <v>216</v>
      </c>
    </row>
    <row r="15" spans="1:4" x14ac:dyDescent="0.3">
      <c r="A15" s="1"/>
      <c r="B15" s="129" t="s">
        <v>229</v>
      </c>
      <c r="C15" s="130"/>
    </row>
    <row r="16" spans="1:4" x14ac:dyDescent="0.3">
      <c r="A16" s="4" t="s">
        <v>73</v>
      </c>
      <c r="B16" s="4"/>
      <c r="C16" s="4"/>
    </row>
    <row r="17" spans="1:4" x14ac:dyDescent="0.3">
      <c r="A17" s="13" t="s">
        <v>106</v>
      </c>
      <c r="B17" s="1" t="s">
        <v>107</v>
      </c>
      <c r="C17" s="1"/>
    </row>
    <row r="18" spans="1:4" x14ac:dyDescent="0.3">
      <c r="A18" s="13" t="s">
        <v>74</v>
      </c>
      <c r="B18" s="1" t="s">
        <v>108</v>
      </c>
      <c r="C18" s="1"/>
    </row>
    <row r="19" spans="1:4" x14ac:dyDescent="0.3">
      <c r="A19" s="13" t="s">
        <v>75</v>
      </c>
      <c r="B19" s="1" t="s">
        <v>109</v>
      </c>
      <c r="C19" s="1"/>
      <c r="D19" s="1" t="s">
        <v>205</v>
      </c>
    </row>
    <row r="20" spans="1:4" x14ac:dyDescent="0.3">
      <c r="A20" s="13" t="s">
        <v>76</v>
      </c>
      <c r="B20" s="8">
        <v>30</v>
      </c>
      <c r="C20" s="1"/>
    </row>
    <row r="21" spans="1:4" x14ac:dyDescent="0.3">
      <c r="A21" s="13" t="s">
        <v>77</v>
      </c>
      <c r="B21" s="9"/>
      <c r="C21" s="1"/>
    </row>
    <row r="22" spans="1:4" x14ac:dyDescent="0.3">
      <c r="A22" s="13" t="s">
        <v>78</v>
      </c>
      <c r="B22" s="1" t="s">
        <v>110</v>
      </c>
      <c r="C22" s="1"/>
    </row>
    <row r="23" spans="1:4" x14ac:dyDescent="0.3">
      <c r="A23" s="1"/>
      <c r="B23" s="1"/>
      <c r="C23" s="1"/>
    </row>
    <row r="24" spans="1:4" x14ac:dyDescent="0.3">
      <c r="A24" s="4" t="s">
        <v>79</v>
      </c>
      <c r="B24" s="4"/>
      <c r="C24" s="4"/>
    </row>
    <row r="25" spans="1:4" x14ac:dyDescent="0.3">
      <c r="A25" s="13" t="s">
        <v>80</v>
      </c>
      <c r="B25" s="98" t="s">
        <v>111</v>
      </c>
      <c r="C25" s="98"/>
      <c r="D25" s="87" t="s">
        <v>211</v>
      </c>
    </row>
    <row r="26" spans="1:4" x14ac:dyDescent="0.3">
      <c r="A26" s="13" t="s">
        <v>81</v>
      </c>
      <c r="B26" s="1" t="s">
        <v>112</v>
      </c>
      <c r="C26" s="1"/>
      <c r="D26" s="87"/>
    </row>
    <row r="27" spans="1:4" x14ac:dyDescent="0.3">
      <c r="A27" s="1"/>
      <c r="B27" s="1"/>
      <c r="C27" s="1"/>
    </row>
    <row r="28" spans="1:4" x14ac:dyDescent="0.3">
      <c r="A28" s="4" t="s">
        <v>82</v>
      </c>
      <c r="B28" s="4"/>
      <c r="C28" s="4"/>
    </row>
    <row r="29" spans="1:4" ht="61.05" customHeight="1" x14ac:dyDescent="0.3">
      <c r="A29" s="14" t="s">
        <v>83</v>
      </c>
      <c r="B29" s="10" t="s">
        <v>197</v>
      </c>
      <c r="C29" s="1"/>
    </row>
    <row r="30" spans="1:4" ht="22.95" customHeight="1" x14ac:dyDescent="0.3">
      <c r="A30" s="13"/>
      <c r="B30" s="5" t="s">
        <v>84</v>
      </c>
      <c r="C30" s="5" t="s">
        <v>113</v>
      </c>
      <c r="D30" s="5" t="s">
        <v>173</v>
      </c>
    </row>
    <row r="31" spans="1:4" ht="14.55" customHeight="1" x14ac:dyDescent="0.3">
      <c r="A31" s="13" t="s">
        <v>85</v>
      </c>
      <c r="B31" s="6">
        <v>3</v>
      </c>
      <c r="C31" s="6" t="s">
        <v>207</v>
      </c>
      <c r="D31" s="87" t="s">
        <v>220</v>
      </c>
    </row>
    <row r="32" spans="1:4" x14ac:dyDescent="0.3">
      <c r="A32" s="13" t="s">
        <v>86</v>
      </c>
      <c r="B32" s="6">
        <v>1</v>
      </c>
      <c r="C32" s="76" t="s">
        <v>208</v>
      </c>
      <c r="D32" s="87"/>
    </row>
    <row r="33" spans="1:4" x14ac:dyDescent="0.3">
      <c r="A33" s="13" t="s">
        <v>87</v>
      </c>
      <c r="B33" s="6">
        <v>1</v>
      </c>
      <c r="C33" s="76"/>
      <c r="D33" s="87"/>
    </row>
    <row r="34" spans="1:4" x14ac:dyDescent="0.3">
      <c r="A34" s="13" t="s">
        <v>88</v>
      </c>
      <c r="B34" s="6">
        <v>0</v>
      </c>
      <c r="C34" s="76"/>
      <c r="D34" s="87"/>
    </row>
    <row r="35" spans="1:4" x14ac:dyDescent="0.3">
      <c r="A35" s="13" t="s">
        <v>89</v>
      </c>
      <c r="B35" s="6">
        <v>0</v>
      </c>
      <c r="C35" s="76"/>
      <c r="D35" s="87"/>
    </row>
    <row r="36" spans="1:4" x14ac:dyDescent="0.3">
      <c r="A36" s="13" t="s">
        <v>90</v>
      </c>
      <c r="B36" s="6">
        <v>1</v>
      </c>
      <c r="C36" s="76" t="s">
        <v>208</v>
      </c>
      <c r="D36" s="87"/>
    </row>
    <row r="37" spans="1:4" ht="34.049999999999997" customHeight="1" x14ac:dyDescent="0.3">
      <c r="A37" s="96" t="s">
        <v>91</v>
      </c>
      <c r="B37" s="96"/>
      <c r="C37" s="2" t="s">
        <v>115</v>
      </c>
      <c r="D37" s="87"/>
    </row>
    <row r="38" spans="1:4" x14ac:dyDescent="0.3">
      <c r="A38" s="4" t="s">
        <v>92</v>
      </c>
      <c r="B38" s="4"/>
      <c r="C38" s="4"/>
    </row>
    <row r="39" spans="1:4" x14ac:dyDescent="0.3">
      <c r="A39" s="13" t="s">
        <v>93</v>
      </c>
      <c r="B39" s="88" t="s">
        <v>209</v>
      </c>
      <c r="C39" s="89"/>
      <c r="D39" s="87" t="s">
        <v>212</v>
      </c>
    </row>
    <row r="40" spans="1:4" ht="32.549999999999997" customHeight="1" x14ac:dyDescent="0.3">
      <c r="A40" s="93" t="s">
        <v>118</v>
      </c>
      <c r="B40" s="93"/>
      <c r="C40" s="1"/>
      <c r="D40" s="87"/>
    </row>
    <row r="41" spans="1:4" ht="23.55" customHeight="1" x14ac:dyDescent="0.3">
      <c r="A41" s="5" t="s">
        <v>94</v>
      </c>
      <c r="B41" s="5" t="s">
        <v>50</v>
      </c>
      <c r="C41" s="5" t="s">
        <v>95</v>
      </c>
      <c r="D41" s="87" t="s">
        <v>213</v>
      </c>
    </row>
    <row r="42" spans="1:4" x14ac:dyDescent="0.3">
      <c r="A42" s="6">
        <v>1</v>
      </c>
      <c r="B42" s="6" t="s">
        <v>174</v>
      </c>
      <c r="C42" s="6" t="s">
        <v>175</v>
      </c>
      <c r="D42" s="87"/>
    </row>
    <row r="43" spans="1:4" x14ac:dyDescent="0.3">
      <c r="A43" s="6">
        <v>2</v>
      </c>
      <c r="B43" s="6" t="s">
        <v>179</v>
      </c>
      <c r="C43" s="6" t="s">
        <v>176</v>
      </c>
      <c r="D43" s="87"/>
    </row>
    <row r="44" spans="1:4" x14ac:dyDescent="0.3">
      <c r="A44" s="6">
        <v>3</v>
      </c>
      <c r="B44" s="6" t="s">
        <v>180</v>
      </c>
      <c r="C44" s="6" t="s">
        <v>177</v>
      </c>
      <c r="D44" s="87"/>
    </row>
    <row r="45" spans="1:4" x14ac:dyDescent="0.3">
      <c r="A45" s="6">
        <v>4</v>
      </c>
      <c r="B45" s="6" t="s">
        <v>178</v>
      </c>
      <c r="C45" s="6" t="s">
        <v>114</v>
      </c>
      <c r="D45" s="87"/>
    </row>
    <row r="46" spans="1:4" x14ac:dyDescent="0.3">
      <c r="A46" s="4" t="s">
        <v>96</v>
      </c>
      <c r="B46" s="4"/>
      <c r="C46" s="4"/>
    </row>
    <row r="47" spans="1:4" x14ac:dyDescent="0.3">
      <c r="A47" s="96" t="s">
        <v>215</v>
      </c>
      <c r="B47" s="96"/>
      <c r="C47" s="2" t="s">
        <v>116</v>
      </c>
    </row>
    <row r="48" spans="1:4" x14ac:dyDescent="0.3">
      <c r="A48" s="1"/>
      <c r="B48" s="1"/>
      <c r="C48" s="1"/>
    </row>
    <row r="49" spans="1:4" x14ac:dyDescent="0.3">
      <c r="A49" s="3" t="s">
        <v>97</v>
      </c>
      <c r="B49" s="3"/>
      <c r="C49" s="3"/>
    </row>
    <row r="50" spans="1:4" x14ac:dyDescent="0.3">
      <c r="A50" s="91" t="s">
        <v>222</v>
      </c>
      <c r="B50" s="92"/>
      <c r="C50" s="92"/>
      <c r="D50" s="77" t="s">
        <v>226</v>
      </c>
    </row>
    <row r="51" spans="1:4" x14ac:dyDescent="0.3">
      <c r="A51" s="15" t="s">
        <v>98</v>
      </c>
      <c r="B51" s="15" t="s">
        <v>99</v>
      </c>
      <c r="C51" s="15" t="s">
        <v>100</v>
      </c>
      <c r="D51" s="71"/>
    </row>
    <row r="52" spans="1:4" x14ac:dyDescent="0.3">
      <c r="A52" s="6" t="s">
        <v>117</v>
      </c>
      <c r="B52" s="6" t="s">
        <v>101</v>
      </c>
      <c r="C52" s="68">
        <v>2000</v>
      </c>
      <c r="D52" s="87" t="s">
        <v>223</v>
      </c>
    </row>
    <row r="53" spans="1:4" ht="25.05" customHeight="1" x14ac:dyDescent="0.3">
      <c r="A53" s="93" t="s">
        <v>119</v>
      </c>
      <c r="B53" s="93"/>
      <c r="C53" s="1"/>
      <c r="D53" s="87"/>
    </row>
    <row r="54" spans="1:4" ht="14.55" customHeight="1" x14ac:dyDescent="0.3">
      <c r="A54" s="6" t="s">
        <v>181</v>
      </c>
      <c r="B54" s="6" t="s">
        <v>182</v>
      </c>
      <c r="C54" s="69">
        <v>1500</v>
      </c>
      <c r="D54" s="87" t="s">
        <v>214</v>
      </c>
    </row>
    <row r="55" spans="1:4" x14ac:dyDescent="0.3">
      <c r="A55" s="6" t="s">
        <v>184</v>
      </c>
      <c r="B55" s="6" t="s">
        <v>183</v>
      </c>
      <c r="C55" s="69">
        <v>2200</v>
      </c>
      <c r="D55" s="87"/>
    </row>
    <row r="56" spans="1:4" x14ac:dyDescent="0.3">
      <c r="A56" s="90" t="s">
        <v>185</v>
      </c>
      <c r="B56" s="90"/>
      <c r="C56" s="70">
        <f>SUM(C52:C55)</f>
        <v>5700</v>
      </c>
      <c r="D56" s="87"/>
    </row>
    <row r="57" spans="1:4" ht="25.95" customHeight="1" x14ac:dyDescent="0.3">
      <c r="A57" s="94" t="s">
        <v>224</v>
      </c>
      <c r="B57" s="95"/>
      <c r="C57" s="95"/>
      <c r="D57" s="87"/>
    </row>
  </sheetData>
  <mergeCells count="23">
    <mergeCell ref="B15:C15"/>
    <mergeCell ref="D3:D7"/>
    <mergeCell ref="A1:D1"/>
    <mergeCell ref="A40:B40"/>
    <mergeCell ref="A37:B37"/>
    <mergeCell ref="D31:D37"/>
    <mergeCell ref="B4:C4"/>
    <mergeCell ref="B8:C8"/>
    <mergeCell ref="B9:C9"/>
    <mergeCell ref="B13:C13"/>
    <mergeCell ref="B14:C14"/>
    <mergeCell ref="D41:D45"/>
    <mergeCell ref="D25:D26"/>
    <mergeCell ref="B39:C39"/>
    <mergeCell ref="D39:D40"/>
    <mergeCell ref="A56:B56"/>
    <mergeCell ref="A50:C50"/>
    <mergeCell ref="D54:D57"/>
    <mergeCell ref="D52:D53"/>
    <mergeCell ref="A53:B53"/>
    <mergeCell ref="A57:C57"/>
    <mergeCell ref="A47:B47"/>
    <mergeCell ref="B25:C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4"/>
  <sheetViews>
    <sheetView zoomScale="110" zoomScaleNormal="110" workbookViewId="0">
      <selection activeCell="G20" sqref="G20"/>
    </sheetView>
  </sheetViews>
  <sheetFormatPr baseColWidth="10" defaultRowHeight="14.4" x14ac:dyDescent="0.3"/>
  <cols>
    <col min="1" max="1" width="54.109375" customWidth="1"/>
    <col min="2" max="2" width="10.88671875" style="20" bestFit="1" customWidth="1"/>
    <col min="3" max="3" width="59.33203125" bestFit="1" customWidth="1"/>
    <col min="4" max="4" width="13.21875" style="18" customWidth="1"/>
  </cols>
  <sheetData>
    <row r="1" spans="1:4" ht="22.95" customHeight="1" x14ac:dyDescent="0.3">
      <c r="A1" s="100" t="s">
        <v>171</v>
      </c>
      <c r="B1" s="100"/>
      <c r="C1" s="100"/>
      <c r="D1" s="100"/>
    </row>
    <row r="2" spans="1:4" ht="64.5" customHeight="1" x14ac:dyDescent="0.3">
      <c r="A2" s="102" t="s">
        <v>199</v>
      </c>
      <c r="B2" s="103"/>
      <c r="C2" s="103"/>
      <c r="D2" s="103"/>
    </row>
    <row r="3" spans="1:4" ht="28.05" customHeight="1" x14ac:dyDescent="0.3">
      <c r="A3" s="66" t="s">
        <v>0</v>
      </c>
      <c r="B3" s="66" t="s">
        <v>1</v>
      </c>
      <c r="C3" s="66" t="s">
        <v>3</v>
      </c>
      <c r="D3" s="66" t="s">
        <v>1</v>
      </c>
    </row>
    <row r="4" spans="1:4" x14ac:dyDescent="0.3">
      <c r="A4" s="104" t="s">
        <v>2</v>
      </c>
      <c r="B4" s="104"/>
      <c r="C4" s="104" t="s">
        <v>157</v>
      </c>
      <c r="D4" s="104"/>
    </row>
    <row r="5" spans="1:4" x14ac:dyDescent="0.3">
      <c r="A5" s="59" t="s">
        <v>4</v>
      </c>
      <c r="B5" s="67"/>
      <c r="C5" s="59" t="s">
        <v>40</v>
      </c>
      <c r="D5" s="62"/>
    </row>
    <row r="6" spans="1:4" x14ac:dyDescent="0.3">
      <c r="A6" s="63" t="s">
        <v>6</v>
      </c>
      <c r="B6" s="60"/>
      <c r="C6" s="72" t="s">
        <v>195</v>
      </c>
      <c r="D6" s="75">
        <v>600</v>
      </c>
    </row>
    <row r="7" spans="1:4" x14ac:dyDescent="0.3">
      <c r="A7" s="72" t="s">
        <v>186</v>
      </c>
      <c r="B7" s="73">
        <v>870</v>
      </c>
      <c r="C7" s="59" t="s">
        <v>41</v>
      </c>
      <c r="D7" s="62"/>
    </row>
    <row r="8" spans="1:4" x14ac:dyDescent="0.3">
      <c r="A8" s="63" t="s">
        <v>5</v>
      </c>
      <c r="B8" s="60"/>
      <c r="C8" s="61"/>
      <c r="D8" s="62"/>
    </row>
    <row r="9" spans="1:4" x14ac:dyDescent="0.3">
      <c r="A9" s="59" t="s">
        <v>7</v>
      </c>
      <c r="B9" s="60"/>
      <c r="C9" s="59" t="s">
        <v>42</v>
      </c>
      <c r="D9" s="62"/>
    </row>
    <row r="10" spans="1:4" x14ac:dyDescent="0.3">
      <c r="A10" s="63" t="s">
        <v>8</v>
      </c>
      <c r="B10" s="60"/>
      <c r="C10" s="72" t="s">
        <v>143</v>
      </c>
      <c r="D10" s="75">
        <v>2000</v>
      </c>
    </row>
    <row r="11" spans="1:4" x14ac:dyDescent="0.3">
      <c r="A11" s="72" t="s">
        <v>187</v>
      </c>
      <c r="B11" s="73">
        <v>500</v>
      </c>
      <c r="C11" s="72" t="s">
        <v>142</v>
      </c>
      <c r="D11" s="75">
        <v>1500</v>
      </c>
    </row>
    <row r="12" spans="1:4" x14ac:dyDescent="0.3">
      <c r="A12" s="63" t="s">
        <v>9</v>
      </c>
      <c r="B12" s="60"/>
      <c r="C12" s="72" t="s">
        <v>134</v>
      </c>
      <c r="D12" s="75">
        <v>2200</v>
      </c>
    </row>
    <row r="13" spans="1:4" x14ac:dyDescent="0.3">
      <c r="A13" s="63" t="s">
        <v>10</v>
      </c>
      <c r="B13" s="60"/>
      <c r="C13" s="61"/>
      <c r="D13" s="62"/>
    </row>
    <row r="14" spans="1:4" x14ac:dyDescent="0.3">
      <c r="A14" s="63" t="s">
        <v>11</v>
      </c>
      <c r="B14" s="60"/>
      <c r="C14" s="61"/>
      <c r="D14" s="62"/>
    </row>
    <row r="15" spans="1:4" x14ac:dyDescent="0.3">
      <c r="A15" s="59" t="s">
        <v>12</v>
      </c>
      <c r="B15" s="60"/>
      <c r="C15" s="59" t="s">
        <v>43</v>
      </c>
      <c r="D15" s="62"/>
    </row>
    <row r="16" spans="1:4" x14ac:dyDescent="0.3">
      <c r="A16" s="63" t="s">
        <v>13</v>
      </c>
      <c r="C16" s="63" t="s">
        <v>44</v>
      </c>
      <c r="D16" s="62"/>
    </row>
    <row r="17" spans="1:4" x14ac:dyDescent="0.3">
      <c r="A17" s="72" t="s">
        <v>188</v>
      </c>
      <c r="B17" s="73">
        <v>6300</v>
      </c>
      <c r="C17" s="63" t="s">
        <v>45</v>
      </c>
      <c r="D17" s="62"/>
    </row>
    <row r="18" spans="1:4" x14ac:dyDescent="0.3">
      <c r="A18" s="63" t="s">
        <v>14</v>
      </c>
      <c r="C18" s="72" t="s">
        <v>196</v>
      </c>
      <c r="D18" s="75">
        <v>3000</v>
      </c>
    </row>
    <row r="19" spans="1:4" x14ac:dyDescent="0.3">
      <c r="A19" s="72" t="s">
        <v>189</v>
      </c>
      <c r="B19" s="73">
        <f>150</f>
        <v>150</v>
      </c>
      <c r="C19" s="59" t="s">
        <v>46</v>
      </c>
      <c r="D19" s="62"/>
    </row>
    <row r="20" spans="1:4" x14ac:dyDescent="0.3">
      <c r="A20" s="63" t="s">
        <v>15</v>
      </c>
      <c r="C20" s="59" t="s">
        <v>49</v>
      </c>
      <c r="D20" s="62"/>
    </row>
    <row r="21" spans="1:4" x14ac:dyDescent="0.3">
      <c r="A21" s="72" t="s">
        <v>190</v>
      </c>
      <c r="B21" s="73">
        <v>150</v>
      </c>
      <c r="C21" s="59" t="s">
        <v>47</v>
      </c>
      <c r="D21" s="62"/>
    </row>
    <row r="22" spans="1:4" x14ac:dyDescent="0.3">
      <c r="A22" s="63" t="s">
        <v>16</v>
      </c>
      <c r="B22" s="60"/>
      <c r="C22" s="59" t="s">
        <v>48</v>
      </c>
      <c r="D22" s="62"/>
    </row>
    <row r="23" spans="1:4" x14ac:dyDescent="0.3">
      <c r="A23" s="59" t="s">
        <v>17</v>
      </c>
      <c r="B23" s="60"/>
      <c r="D23" s="62"/>
    </row>
    <row r="24" spans="1:4" x14ac:dyDescent="0.3">
      <c r="A24" s="63" t="s">
        <v>18</v>
      </c>
      <c r="B24" s="60"/>
      <c r="C24" s="61"/>
      <c r="D24" s="62"/>
    </row>
    <row r="25" spans="1:4" x14ac:dyDescent="0.3">
      <c r="A25" s="63" t="s">
        <v>19</v>
      </c>
      <c r="B25" s="60"/>
      <c r="C25" s="61"/>
      <c r="D25" s="62"/>
    </row>
    <row r="26" spans="1:4" x14ac:dyDescent="0.3">
      <c r="A26" s="59" t="s">
        <v>20</v>
      </c>
      <c r="B26" s="60"/>
      <c r="C26" s="61"/>
      <c r="D26" s="62"/>
    </row>
    <row r="27" spans="1:4" x14ac:dyDescent="0.3">
      <c r="A27" s="63" t="s">
        <v>21</v>
      </c>
      <c r="B27" s="60"/>
      <c r="C27" s="61"/>
      <c r="D27" s="62"/>
    </row>
    <row r="28" spans="1:4" x14ac:dyDescent="0.3">
      <c r="A28" s="72" t="s">
        <v>191</v>
      </c>
      <c r="B28" s="73">
        <v>1162</v>
      </c>
      <c r="C28" s="61"/>
      <c r="D28" s="62"/>
    </row>
    <row r="29" spans="1:4" x14ac:dyDescent="0.3">
      <c r="A29" s="63" t="s">
        <v>22</v>
      </c>
      <c r="C29" s="61"/>
      <c r="D29" s="62"/>
    </row>
    <row r="30" spans="1:4" x14ac:dyDescent="0.3">
      <c r="A30" s="72" t="s">
        <v>192</v>
      </c>
      <c r="B30" s="73">
        <v>500</v>
      </c>
      <c r="C30" s="61"/>
      <c r="D30" s="62"/>
    </row>
    <row r="31" spans="1:4" x14ac:dyDescent="0.3">
      <c r="A31" s="63" t="s">
        <v>23</v>
      </c>
      <c r="B31" s="60"/>
      <c r="C31" s="61"/>
      <c r="D31" s="62"/>
    </row>
    <row r="32" spans="1:4" x14ac:dyDescent="0.3">
      <c r="A32" s="59" t="s">
        <v>24</v>
      </c>
      <c r="B32" s="60"/>
      <c r="C32" s="61"/>
      <c r="D32" s="62"/>
    </row>
    <row r="33" spans="1:4" x14ac:dyDescent="0.3">
      <c r="A33" s="59" t="s">
        <v>25</v>
      </c>
      <c r="B33" s="60"/>
      <c r="C33" s="61"/>
      <c r="D33" s="62"/>
    </row>
    <row r="34" spans="1:4" x14ac:dyDescent="0.3">
      <c r="A34" s="59" t="s">
        <v>26</v>
      </c>
      <c r="B34" s="60"/>
      <c r="C34" s="61"/>
      <c r="D34" s="62"/>
    </row>
    <row r="35" spans="1:4" x14ac:dyDescent="0.3">
      <c r="A35" s="59" t="s">
        <v>144</v>
      </c>
      <c r="B35" s="60"/>
      <c r="C35" s="61"/>
      <c r="D35" s="62"/>
    </row>
    <row r="36" spans="1:4" x14ac:dyDescent="0.3">
      <c r="A36" s="59" t="s">
        <v>27</v>
      </c>
      <c r="B36" s="60"/>
      <c r="C36" s="61"/>
      <c r="D36" s="62"/>
    </row>
    <row r="37" spans="1:4" x14ac:dyDescent="0.3">
      <c r="A37" s="104" t="s">
        <v>28</v>
      </c>
      <c r="B37" s="104"/>
      <c r="C37" s="105" t="s">
        <v>51</v>
      </c>
      <c r="D37" s="106"/>
    </row>
    <row r="38" spans="1:4" x14ac:dyDescent="0.3">
      <c r="A38" s="63" t="s">
        <v>29</v>
      </c>
      <c r="B38" s="60"/>
      <c r="C38" s="63" t="s">
        <v>51</v>
      </c>
      <c r="D38" s="64"/>
    </row>
    <row r="39" spans="1:4" x14ac:dyDescent="0.3">
      <c r="A39" s="63" t="s">
        <v>30</v>
      </c>
      <c r="B39" s="60"/>
      <c r="C39" s="72" t="s">
        <v>193</v>
      </c>
      <c r="D39" s="74">
        <v>332</v>
      </c>
    </row>
    <row r="40" spans="1:4" x14ac:dyDescent="0.3">
      <c r="A40" s="63" t="s">
        <v>31</v>
      </c>
      <c r="B40" s="60"/>
      <c r="C40" s="63" t="s">
        <v>31</v>
      </c>
      <c r="D40" s="64"/>
    </row>
    <row r="41" spans="1:4" ht="27" customHeight="1" x14ac:dyDescent="0.3">
      <c r="A41" s="81" t="s">
        <v>158</v>
      </c>
      <c r="B41" s="82">
        <f>SUM(B38:B40)+SUM(B5:B36)</f>
        <v>9632</v>
      </c>
      <c r="C41" s="81" t="s">
        <v>159</v>
      </c>
      <c r="D41" s="82">
        <f>SUM(D38:D40)+SUM(D6:D36)</f>
        <v>9632</v>
      </c>
    </row>
    <row r="42" spans="1:4" x14ac:dyDescent="0.3">
      <c r="A42" s="65" t="s">
        <v>32</v>
      </c>
      <c r="B42" s="79"/>
      <c r="C42" s="65" t="s">
        <v>52</v>
      </c>
      <c r="D42" s="79"/>
    </row>
    <row r="43" spans="1:4" x14ac:dyDescent="0.3">
      <c r="A43" s="104" t="s">
        <v>33</v>
      </c>
      <c r="B43" s="104"/>
      <c r="C43" s="104"/>
      <c r="D43" s="104"/>
    </row>
    <row r="44" spans="1:4" x14ac:dyDescent="0.3">
      <c r="A44" s="59" t="s">
        <v>34</v>
      </c>
      <c r="B44" s="65"/>
      <c r="C44" s="59" t="s">
        <v>53</v>
      </c>
      <c r="D44" s="62"/>
    </row>
    <row r="45" spans="1:4" x14ac:dyDescent="0.3">
      <c r="A45" s="63" t="s">
        <v>35</v>
      </c>
      <c r="B45" s="65"/>
      <c r="C45" s="63" t="s">
        <v>54</v>
      </c>
      <c r="D45" s="64"/>
    </row>
    <row r="46" spans="1:4" x14ac:dyDescent="0.3">
      <c r="A46" s="63" t="s">
        <v>36</v>
      </c>
      <c r="B46" s="65"/>
      <c r="C46" s="72" t="s">
        <v>194</v>
      </c>
      <c r="D46" s="73">
        <v>1200</v>
      </c>
    </row>
    <row r="47" spans="1:4" x14ac:dyDescent="0.3">
      <c r="A47" s="63" t="s">
        <v>37</v>
      </c>
      <c r="B47" s="65"/>
      <c r="C47" s="63" t="s">
        <v>55</v>
      </c>
      <c r="D47" s="62"/>
    </row>
    <row r="48" spans="1:4" x14ac:dyDescent="0.3">
      <c r="A48" s="63" t="s">
        <v>38</v>
      </c>
      <c r="B48" s="60"/>
      <c r="C48" s="63" t="s">
        <v>56</v>
      </c>
      <c r="D48" s="62"/>
    </row>
    <row r="49" spans="1:4" x14ac:dyDescent="0.3">
      <c r="A49" s="72" t="s">
        <v>194</v>
      </c>
      <c r="B49" s="73">
        <v>1200</v>
      </c>
      <c r="C49" s="61"/>
      <c r="D49" s="62"/>
    </row>
    <row r="50" spans="1:4" x14ac:dyDescent="0.3">
      <c r="A50" s="80" t="s">
        <v>39</v>
      </c>
      <c r="B50" s="78">
        <v>1200</v>
      </c>
      <c r="C50" s="80" t="s">
        <v>39</v>
      </c>
      <c r="D50" s="78">
        <v>1200</v>
      </c>
    </row>
    <row r="51" spans="1:4" x14ac:dyDescent="0.3">
      <c r="A51" s="104" t="s">
        <v>160</v>
      </c>
      <c r="B51" s="104"/>
      <c r="C51" s="104"/>
      <c r="D51" s="104"/>
    </row>
    <row r="52" spans="1:4" ht="23.55" customHeight="1" x14ac:dyDescent="0.3">
      <c r="A52" s="101" t="s">
        <v>198</v>
      </c>
      <c r="B52" s="101"/>
      <c r="C52" s="101"/>
      <c r="D52" s="101"/>
    </row>
    <row r="53" spans="1:4" x14ac:dyDescent="0.3">
      <c r="B53" s="19"/>
    </row>
    <row r="54" spans="1:4" x14ac:dyDescent="0.3">
      <c r="B54" s="19"/>
    </row>
  </sheetData>
  <mergeCells count="9">
    <mergeCell ref="A1:D1"/>
    <mergeCell ref="A52:D52"/>
    <mergeCell ref="A2:D2"/>
    <mergeCell ref="A4:B4"/>
    <mergeCell ref="C4:D4"/>
    <mergeCell ref="A37:B37"/>
    <mergeCell ref="A43:D43"/>
    <mergeCell ref="C37:D37"/>
    <mergeCell ref="A51:D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4"/>
  <sheetViews>
    <sheetView zoomScale="96" zoomScaleNormal="96" workbookViewId="0">
      <selection activeCell="A29" sqref="A29"/>
    </sheetView>
  </sheetViews>
  <sheetFormatPr baseColWidth="10" defaultRowHeight="14.4" x14ac:dyDescent="0.3"/>
  <cols>
    <col min="1" max="1" width="48.6640625" style="26" customWidth="1"/>
    <col min="2" max="2" width="39.21875" style="22" customWidth="1"/>
    <col min="3" max="3" width="11.77734375" style="20" bestFit="1" customWidth="1"/>
    <col min="4" max="4" width="39.77734375" style="22" customWidth="1"/>
    <col min="5" max="5" width="12.21875" style="22" bestFit="1" customWidth="1"/>
    <col min="6" max="6" width="48.6640625" style="26" customWidth="1"/>
  </cols>
  <sheetData>
    <row r="1" spans="1:7" ht="37.950000000000003" customHeight="1" thickBot="1" x14ac:dyDescent="0.35">
      <c r="B1" s="121" t="s">
        <v>217</v>
      </c>
      <c r="C1" s="122"/>
      <c r="D1" s="122"/>
      <c r="E1" s="123"/>
      <c r="G1" s="16"/>
    </row>
    <row r="2" spans="1:7" ht="27" customHeight="1" thickBot="1" x14ac:dyDescent="0.35">
      <c r="A2" s="56"/>
      <c r="B2" s="124" t="s">
        <v>145</v>
      </c>
      <c r="C2" s="125"/>
      <c r="D2" s="125"/>
      <c r="E2" s="126"/>
      <c r="G2" s="16"/>
    </row>
    <row r="3" spans="1:7" ht="25.05" customHeight="1" thickBot="1" x14ac:dyDescent="0.35">
      <c r="A3" s="24" t="s">
        <v>169</v>
      </c>
      <c r="B3" s="40" t="s">
        <v>155</v>
      </c>
      <c r="C3" s="41"/>
      <c r="D3" s="40" t="s">
        <v>156</v>
      </c>
      <c r="E3" s="39"/>
      <c r="F3" s="48" t="s">
        <v>164</v>
      </c>
      <c r="G3" s="16"/>
    </row>
    <row r="4" spans="1:7" ht="18" customHeight="1" x14ac:dyDescent="0.3">
      <c r="B4" s="17" t="s">
        <v>124</v>
      </c>
      <c r="C4" s="31"/>
      <c r="D4" s="33" t="s">
        <v>132</v>
      </c>
      <c r="E4" s="28">
        <v>600</v>
      </c>
      <c r="F4" s="26" t="s">
        <v>153</v>
      </c>
      <c r="G4" s="16"/>
    </row>
    <row r="5" spans="1:7" ht="18" customHeight="1" x14ac:dyDescent="0.3">
      <c r="A5" s="26" t="s">
        <v>146</v>
      </c>
      <c r="B5" s="27" t="s">
        <v>121</v>
      </c>
      <c r="C5" s="37">
        <v>420</v>
      </c>
      <c r="D5" s="27"/>
      <c r="E5" s="29"/>
      <c r="G5" s="16"/>
    </row>
    <row r="6" spans="1:7" ht="18" customHeight="1" x14ac:dyDescent="0.3">
      <c r="A6" s="26" t="s">
        <v>147</v>
      </c>
      <c r="B6" s="27" t="s">
        <v>123</v>
      </c>
      <c r="C6" s="37">
        <v>350</v>
      </c>
      <c r="D6" s="17" t="s">
        <v>140</v>
      </c>
      <c r="E6" s="29"/>
      <c r="G6" s="16"/>
    </row>
    <row r="7" spans="1:7" ht="18" customHeight="1" x14ac:dyDescent="0.3">
      <c r="A7" s="47" t="s">
        <v>148</v>
      </c>
      <c r="B7" s="27" t="s">
        <v>135</v>
      </c>
      <c r="C7" s="37">
        <v>100</v>
      </c>
      <c r="D7" s="45" t="s">
        <v>218</v>
      </c>
      <c r="E7" s="46">
        <v>2000</v>
      </c>
      <c r="F7" s="26" t="s">
        <v>154</v>
      </c>
      <c r="G7" s="16"/>
    </row>
    <row r="8" spans="1:7" ht="18" customHeight="1" x14ac:dyDescent="0.3">
      <c r="A8" s="47"/>
      <c r="B8" s="27"/>
      <c r="C8" s="38"/>
      <c r="D8" s="30" t="s">
        <v>130</v>
      </c>
      <c r="E8" s="29">
        <v>1500</v>
      </c>
      <c r="G8" s="16"/>
    </row>
    <row r="9" spans="1:7" ht="18" customHeight="1" x14ac:dyDescent="0.3">
      <c r="B9" s="27"/>
      <c r="C9" s="38"/>
      <c r="D9" s="27" t="s">
        <v>134</v>
      </c>
      <c r="E9" s="29">
        <v>2200</v>
      </c>
      <c r="G9" s="16"/>
    </row>
    <row r="10" spans="1:7" ht="18" customHeight="1" x14ac:dyDescent="0.3">
      <c r="A10" s="26" t="s">
        <v>204</v>
      </c>
      <c r="B10" s="17" t="s">
        <v>122</v>
      </c>
      <c r="C10" s="37">
        <f>4*35*45</f>
        <v>6300</v>
      </c>
      <c r="D10" s="17" t="s">
        <v>141</v>
      </c>
      <c r="E10" s="29"/>
      <c r="G10" s="16"/>
    </row>
    <row r="11" spans="1:7" ht="18" customHeight="1" x14ac:dyDescent="0.3">
      <c r="B11" s="27"/>
      <c r="C11" s="37"/>
      <c r="D11" s="27" t="s">
        <v>137</v>
      </c>
      <c r="E11" s="29">
        <v>2000</v>
      </c>
      <c r="F11" s="119" t="s">
        <v>139</v>
      </c>
      <c r="G11" s="16"/>
    </row>
    <row r="12" spans="1:7" ht="18" customHeight="1" x14ac:dyDescent="0.3">
      <c r="A12" s="26" t="s">
        <v>149</v>
      </c>
      <c r="B12" s="27" t="s">
        <v>125</v>
      </c>
      <c r="C12" s="37">
        <v>500</v>
      </c>
      <c r="D12" s="27" t="s">
        <v>138</v>
      </c>
      <c r="E12" s="29">
        <v>1000</v>
      </c>
      <c r="F12" s="120"/>
      <c r="G12" s="16"/>
    </row>
    <row r="13" spans="1:7" ht="18" customHeight="1" x14ac:dyDescent="0.3">
      <c r="A13" s="26" t="s">
        <v>150</v>
      </c>
      <c r="B13" s="27" t="s">
        <v>133</v>
      </c>
      <c r="C13" s="37">
        <v>150</v>
      </c>
      <c r="D13" s="27"/>
      <c r="E13" s="29"/>
      <c r="G13" s="16"/>
    </row>
    <row r="14" spans="1:7" ht="18" customHeight="1" x14ac:dyDescent="0.3">
      <c r="A14" s="26" t="s">
        <v>151</v>
      </c>
      <c r="B14" s="27" t="s">
        <v>136</v>
      </c>
      <c r="C14" s="37">
        <v>150</v>
      </c>
      <c r="D14" s="27"/>
      <c r="E14" s="29"/>
      <c r="G14" s="16"/>
    </row>
    <row r="15" spans="1:7" ht="18" customHeight="1" x14ac:dyDescent="0.3">
      <c r="B15" s="27"/>
      <c r="C15" s="37"/>
      <c r="D15" s="27"/>
      <c r="E15" s="29"/>
      <c r="G15" s="16"/>
    </row>
    <row r="16" spans="1:7" ht="18" customHeight="1" x14ac:dyDescent="0.3">
      <c r="B16" s="17" t="s">
        <v>126</v>
      </c>
      <c r="C16" s="37"/>
      <c r="D16" s="27"/>
      <c r="E16" s="29"/>
      <c r="G16" s="16"/>
    </row>
    <row r="17" spans="1:7" ht="100.95" customHeight="1" x14ac:dyDescent="0.3">
      <c r="A17" s="25" t="s">
        <v>203</v>
      </c>
      <c r="B17" s="27" t="s">
        <v>127</v>
      </c>
      <c r="C17" s="37">
        <v>1162</v>
      </c>
      <c r="D17" s="27"/>
      <c r="E17" s="29"/>
      <c r="G17" s="16"/>
    </row>
    <row r="18" spans="1:7" ht="34.049999999999997" customHeight="1" x14ac:dyDescent="0.3">
      <c r="A18" s="25" t="s">
        <v>170</v>
      </c>
      <c r="B18" s="27" t="s">
        <v>128</v>
      </c>
      <c r="C18" s="31">
        <f>0.43*C17</f>
        <v>499.65999999999997</v>
      </c>
      <c r="D18" s="17" t="s">
        <v>131</v>
      </c>
      <c r="E18" s="29">
        <v>332</v>
      </c>
      <c r="F18" s="25" t="s">
        <v>202</v>
      </c>
      <c r="G18" s="16"/>
    </row>
    <row r="19" spans="1:7" ht="31.95" customHeight="1" thickBot="1" x14ac:dyDescent="0.35">
      <c r="A19" s="25" t="s">
        <v>152</v>
      </c>
      <c r="B19" s="17" t="s">
        <v>23</v>
      </c>
      <c r="C19" s="31">
        <v>0</v>
      </c>
      <c r="D19" s="27"/>
      <c r="E19" s="29"/>
      <c r="G19" s="16"/>
    </row>
    <row r="20" spans="1:7" ht="31.95" customHeight="1" thickBot="1" x14ac:dyDescent="0.35">
      <c r="A20" s="42"/>
      <c r="B20" s="84" t="s">
        <v>158</v>
      </c>
      <c r="C20" s="85">
        <f>SUM(C4:C19)</f>
        <v>9631.66</v>
      </c>
      <c r="D20" s="84" t="s">
        <v>159</v>
      </c>
      <c r="E20" s="86">
        <f>SUM(E4:E19)</f>
        <v>9632</v>
      </c>
      <c r="G20" s="16"/>
    </row>
    <row r="21" spans="1:7" ht="23.55" customHeight="1" thickBot="1" x14ac:dyDescent="0.35">
      <c r="B21" s="113" t="s">
        <v>165</v>
      </c>
      <c r="C21" s="114"/>
      <c r="D21" s="114"/>
      <c r="E21" s="115"/>
      <c r="G21" s="16"/>
    </row>
    <row r="22" spans="1:7" ht="15.45" customHeight="1" thickBot="1" x14ac:dyDescent="0.35">
      <c r="B22" s="16"/>
      <c r="C22" s="16"/>
      <c r="D22" s="16"/>
      <c r="E22" s="16"/>
      <c r="F22" s="21"/>
      <c r="G22" s="16"/>
    </row>
    <row r="23" spans="1:7" ht="18" customHeight="1" thickBot="1" x14ac:dyDescent="0.35">
      <c r="A23" s="57"/>
      <c r="B23" s="116" t="s">
        <v>33</v>
      </c>
      <c r="C23" s="117"/>
      <c r="D23" s="117"/>
      <c r="E23" s="118"/>
      <c r="F23" s="47"/>
      <c r="G23" s="16"/>
    </row>
    <row r="24" spans="1:7" ht="18" customHeight="1" x14ac:dyDescent="0.3">
      <c r="A24" s="127" t="s">
        <v>219</v>
      </c>
      <c r="B24" s="27" t="s">
        <v>129</v>
      </c>
      <c r="C24" s="31">
        <f>(10*10*4*3)</f>
        <v>1200</v>
      </c>
      <c r="D24" s="27" t="s">
        <v>129</v>
      </c>
      <c r="E24" s="29">
        <f>(10*10*4*3)</f>
        <v>1200</v>
      </c>
      <c r="F24" s="119" t="s">
        <v>168</v>
      </c>
      <c r="G24" s="16"/>
    </row>
    <row r="25" spans="1:7" ht="18" customHeight="1" thickBot="1" x14ac:dyDescent="0.35">
      <c r="A25" s="128"/>
      <c r="B25" s="34"/>
      <c r="C25" s="36"/>
      <c r="D25" s="34"/>
      <c r="E25" s="35"/>
      <c r="F25" s="119"/>
      <c r="G25" s="16"/>
    </row>
    <row r="26" spans="1:7" ht="18" customHeight="1" thickBot="1" x14ac:dyDescent="0.35">
      <c r="B26" s="58" t="s">
        <v>39</v>
      </c>
      <c r="C26" s="83">
        <v>1200</v>
      </c>
      <c r="D26" s="58" t="s">
        <v>39</v>
      </c>
      <c r="E26" s="32">
        <v>1200</v>
      </c>
      <c r="G26" s="16"/>
    </row>
    <row r="27" spans="1:7" ht="16.05" customHeight="1" thickBot="1" x14ac:dyDescent="0.35">
      <c r="B27" s="23"/>
      <c r="C27" s="23"/>
      <c r="D27" s="23"/>
      <c r="E27" s="23"/>
      <c r="G27" s="16"/>
    </row>
    <row r="28" spans="1:7" ht="18.45" customHeight="1" thickBot="1" x14ac:dyDescent="0.35">
      <c r="B28" s="116" t="s">
        <v>160</v>
      </c>
      <c r="C28" s="117"/>
      <c r="D28" s="117"/>
      <c r="E28" s="118"/>
      <c r="G28" s="16"/>
    </row>
    <row r="29" spans="1:7" ht="22.05" customHeight="1" x14ac:dyDescent="0.3">
      <c r="B29" s="107" t="s">
        <v>166</v>
      </c>
      <c r="C29" s="108"/>
      <c r="D29" s="108"/>
      <c r="E29" s="109"/>
      <c r="G29" s="16"/>
    </row>
    <row r="30" spans="1:7" ht="53.55" customHeight="1" x14ac:dyDescent="0.3">
      <c r="A30" s="49"/>
      <c r="B30" s="50" t="s">
        <v>161</v>
      </c>
      <c r="C30" s="44">
        <f>E7</f>
        <v>2000</v>
      </c>
      <c r="D30" s="43" t="s">
        <v>162</v>
      </c>
      <c r="E30" s="51">
        <f>C30/E20</f>
        <v>0.20764119601328904</v>
      </c>
      <c r="F30" s="25"/>
      <c r="G30" s="16"/>
    </row>
    <row r="31" spans="1:7" ht="22.05" customHeight="1" x14ac:dyDescent="0.3">
      <c r="A31" s="21"/>
      <c r="B31" s="110" t="s">
        <v>167</v>
      </c>
      <c r="C31" s="111"/>
      <c r="D31" s="111"/>
      <c r="E31" s="112"/>
      <c r="F31" s="21"/>
      <c r="G31" s="16"/>
    </row>
    <row r="32" spans="1:7" ht="51" customHeight="1" thickBot="1" x14ac:dyDescent="0.35">
      <c r="A32" s="49"/>
      <c r="B32" s="52" t="s">
        <v>163</v>
      </c>
      <c r="C32" s="53">
        <f>E7+E8+E9</f>
        <v>5700</v>
      </c>
      <c r="D32" s="54" t="s">
        <v>200</v>
      </c>
      <c r="E32" s="55">
        <f>C32/E20</f>
        <v>0.59177740863787376</v>
      </c>
      <c r="F32" s="47"/>
      <c r="G32" s="16"/>
    </row>
    <row r="33" spans="7:7" x14ac:dyDescent="0.3">
      <c r="G33" s="16"/>
    </row>
    <row r="34" spans="7:7" x14ac:dyDescent="0.3">
      <c r="G34" s="16"/>
    </row>
  </sheetData>
  <mergeCells count="10">
    <mergeCell ref="B1:E1"/>
    <mergeCell ref="B2:E2"/>
    <mergeCell ref="A24:A25"/>
    <mergeCell ref="B23:E23"/>
    <mergeCell ref="F24:F25"/>
    <mergeCell ref="B29:E29"/>
    <mergeCell ref="B31:E31"/>
    <mergeCell ref="B21:E21"/>
    <mergeCell ref="B28:E28"/>
    <mergeCell ref="F11:F12"/>
  </mergeCells>
  <pageMargins left="0.23622047244094491" right="0.23622047244094491"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Action sur LCA</vt:lpstr>
      <vt:lpstr>Budget sur LCA</vt:lpstr>
      <vt:lpstr>Explication budget hors LCA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Yvan MAIROT</dc:creator>
  <cp:lastModifiedBy>Yvan MAIROT</cp:lastModifiedBy>
  <dcterms:created xsi:type="dcterms:W3CDTF">2022-03-17T17:45:29Z</dcterms:created>
  <dcterms:modified xsi:type="dcterms:W3CDTF">2024-03-18T15:19:27Z</dcterms:modified>
</cp:coreProperties>
</file>